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C:\MSRR\Admin\FMS  Wertung\2016\"/>
    </mc:Choice>
  </mc:AlternateContent>
  <bookViews>
    <workbookView xWindow="0" yWindow="-30" windowWidth="11940" windowHeight="6255" tabRatio="849" activeTab="1"/>
  </bookViews>
  <sheets>
    <sheet name="MSRRFM" sheetId="1" r:id="rId1"/>
    <sheet name="Berechnung" sheetId="2" r:id="rId2"/>
    <sheet name="Tabelle1" sheetId="46" r:id="rId3"/>
  </sheets>
  <calcPr calcId="171027"/>
</workbook>
</file>

<file path=xl/calcChain.xml><?xml version="1.0" encoding="utf-8"?>
<calcChain xmlns="http://schemas.openxmlformats.org/spreadsheetml/2006/main">
  <c r="Q121" i="2" l="1"/>
  <c r="Q38" i="2"/>
  <c r="N36" i="2"/>
  <c r="L36" i="2"/>
  <c r="Q64" i="2"/>
  <c r="N62" i="2"/>
  <c r="L62" i="2"/>
  <c r="N113" i="2"/>
  <c r="L113" i="2"/>
  <c r="N119" i="2"/>
  <c r="L119" i="2"/>
  <c r="O119" i="2" l="1"/>
  <c r="O62" i="2"/>
  <c r="O113" i="2"/>
  <c r="O36" i="2"/>
  <c r="N118" i="2" l="1"/>
  <c r="L118" i="2"/>
  <c r="N112" i="2"/>
  <c r="L112" i="2"/>
  <c r="N61" i="2"/>
  <c r="L61" i="2"/>
  <c r="N35" i="2"/>
  <c r="L35" i="2"/>
  <c r="O118" i="2" l="1"/>
  <c r="O61" i="2"/>
  <c r="O35" i="2"/>
  <c r="O112" i="2"/>
  <c r="N81" i="2" l="1"/>
  <c r="M81" i="2"/>
  <c r="L81" i="2"/>
  <c r="Q73" i="2"/>
  <c r="N71" i="2"/>
  <c r="L71" i="2"/>
  <c r="Q14" i="2"/>
  <c r="N12" i="2"/>
  <c r="L12" i="2"/>
  <c r="N70" i="2"/>
  <c r="L70" i="2"/>
  <c r="N11" i="2"/>
  <c r="L11" i="2"/>
  <c r="N69" i="2"/>
  <c r="L69" i="2"/>
  <c r="Q26" i="2"/>
  <c r="N10" i="2"/>
  <c r="L10" i="2"/>
  <c r="O10" i="2" l="1"/>
  <c r="O70" i="2"/>
  <c r="O71" i="2"/>
  <c r="O81" i="2"/>
  <c r="O12" i="2"/>
  <c r="O69" i="2"/>
  <c r="O11" i="2"/>
  <c r="N9" i="2"/>
  <c r="L9" i="2"/>
  <c r="O9" i="2" l="1"/>
  <c r="N8" i="2"/>
  <c r="L8" i="2"/>
  <c r="N68" i="2"/>
  <c r="L68" i="2"/>
  <c r="O8" i="2" l="1"/>
  <c r="O68" i="2"/>
  <c r="N43" i="2"/>
  <c r="M43" i="2"/>
  <c r="L43" i="2"/>
  <c r="AL15" i="1"/>
  <c r="AL16" i="1"/>
  <c r="AL18" i="1"/>
  <c r="O43" i="2" l="1"/>
  <c r="Q130" i="2" l="1"/>
  <c r="Q110" i="2"/>
  <c r="Q105" i="2"/>
  <c r="Q53" i="2"/>
  <c r="Q100" i="2"/>
  <c r="Q83" i="2"/>
  <c r="N51" i="2" l="1"/>
  <c r="M51" i="2"/>
  <c r="L51" i="2"/>
  <c r="N50" i="2"/>
  <c r="M50" i="2"/>
  <c r="L50" i="2"/>
  <c r="N34" i="2"/>
  <c r="L34" i="2"/>
  <c r="N7" i="2"/>
  <c r="M7" i="2"/>
  <c r="L7" i="2"/>
  <c r="N33" i="2"/>
  <c r="L33" i="2"/>
  <c r="N49" i="2"/>
  <c r="M49" i="2"/>
  <c r="L49" i="2"/>
  <c r="N32" i="2"/>
  <c r="L32" i="2"/>
  <c r="N6" i="2"/>
  <c r="M6" i="2"/>
  <c r="L6" i="2"/>
  <c r="N60" i="2"/>
  <c r="M60" i="2"/>
  <c r="L60" i="2"/>
  <c r="N80" i="2"/>
  <c r="M80" i="2"/>
  <c r="L80" i="2"/>
  <c r="N24" i="2"/>
  <c r="M24" i="2"/>
  <c r="L24" i="2"/>
  <c r="N23" i="2"/>
  <c r="L23" i="2"/>
  <c r="N21" i="2"/>
  <c r="L21" i="2"/>
  <c r="N20" i="2"/>
  <c r="M20" i="2"/>
  <c r="L20" i="2"/>
  <c r="N17" i="2"/>
  <c r="M17" i="2"/>
  <c r="L17" i="2"/>
  <c r="O51" i="2" l="1"/>
  <c r="O50" i="2"/>
  <c r="O34" i="2"/>
  <c r="O7" i="2"/>
  <c r="O32" i="2"/>
  <c r="O33" i="2"/>
  <c r="O49" i="2"/>
  <c r="O6" i="2"/>
  <c r="O60" i="2"/>
  <c r="O80" i="2"/>
  <c r="O24" i="2"/>
  <c r="O23" i="2"/>
  <c r="O20" i="2"/>
  <c r="O21" i="2"/>
  <c r="O17" i="2"/>
  <c r="Q95" i="2"/>
  <c r="N86" i="2"/>
  <c r="M86" i="2"/>
  <c r="Q126" i="2"/>
  <c r="N124" i="2"/>
  <c r="L124" i="2"/>
  <c r="N22" i="2"/>
  <c r="M22" i="2"/>
  <c r="L22" i="2"/>
  <c r="N93" i="2"/>
  <c r="N92" i="2"/>
  <c r="N91" i="2"/>
  <c r="N89" i="2"/>
  <c r="N90" i="2"/>
  <c r="AH74" i="2"/>
  <c r="N88" i="2"/>
  <c r="Q115" i="2"/>
  <c r="N67" i="2"/>
  <c r="M67" i="2"/>
  <c r="L67" i="2"/>
  <c r="N48" i="2"/>
  <c r="M48" i="2"/>
  <c r="L48" i="2"/>
  <c r="N47" i="2"/>
  <c r="L47" i="2"/>
  <c r="N46" i="2"/>
  <c r="M46" i="2"/>
  <c r="L46" i="2"/>
  <c r="N19" i="2"/>
  <c r="L19" i="2"/>
  <c r="N18" i="2"/>
  <c r="M18" i="2"/>
  <c r="L18" i="2"/>
  <c r="N5" i="2"/>
  <c r="M5" i="2"/>
  <c r="L5" i="2"/>
  <c r="N31" i="2"/>
  <c r="M31" i="2"/>
  <c r="L31" i="2"/>
  <c r="N59" i="2"/>
  <c r="M59" i="2"/>
  <c r="L59" i="2"/>
  <c r="N30" i="2"/>
  <c r="L30" i="2"/>
  <c r="N58" i="2"/>
  <c r="M58" i="2"/>
  <c r="L58" i="2"/>
  <c r="N45" i="2"/>
  <c r="M45" i="2"/>
  <c r="L45" i="2"/>
  <c r="N29" i="2"/>
  <c r="M29" i="2"/>
  <c r="L29" i="2"/>
  <c r="AL33" i="1"/>
  <c r="AL24" i="1"/>
  <c r="AL19" i="1"/>
  <c r="AL36" i="1"/>
  <c r="N103" i="2"/>
  <c r="L103" i="2"/>
  <c r="N41" i="2"/>
  <c r="M41" i="2"/>
  <c r="L41" i="2"/>
  <c r="N42" i="2"/>
  <c r="M42" i="2"/>
  <c r="L42" i="2"/>
  <c r="AL23" i="1"/>
  <c r="AL20" i="1"/>
  <c r="AL31" i="1"/>
  <c r="AM31" i="1"/>
  <c r="AM15" i="1"/>
  <c r="AL21" i="1"/>
  <c r="AM21" i="1"/>
  <c r="AM36" i="1"/>
  <c r="AM20" i="1"/>
  <c r="AM33" i="1"/>
  <c r="AM23" i="1"/>
  <c r="AM19" i="1"/>
  <c r="AL28" i="1"/>
  <c r="AM28" i="1"/>
  <c r="AL17" i="1"/>
  <c r="AM17" i="1"/>
  <c r="AL32" i="1"/>
  <c r="AM32" i="1"/>
  <c r="AL29" i="1"/>
  <c r="AM29" i="1"/>
  <c r="AL27" i="1"/>
  <c r="AM27" i="1"/>
  <c r="AL34" i="1"/>
  <c r="AM34" i="1"/>
  <c r="AM16" i="1"/>
  <c r="AL22" i="1"/>
  <c r="AM22" i="1"/>
  <c r="AL37" i="1"/>
  <c r="AM37" i="1"/>
  <c r="AL30" i="1"/>
  <c r="AM30" i="1"/>
  <c r="AL25" i="1"/>
  <c r="AM25" i="1"/>
  <c r="AL26" i="1"/>
  <c r="AM26" i="1"/>
  <c r="AL35" i="1"/>
  <c r="AM35" i="1"/>
  <c r="AM18" i="1"/>
  <c r="AM24" i="1"/>
  <c r="Q137" i="2" l="1"/>
  <c r="O67" i="2"/>
  <c r="O86" i="2"/>
  <c r="O124" i="2"/>
  <c r="O22" i="2"/>
  <c r="O93" i="2"/>
  <c r="O92" i="2"/>
  <c r="O91" i="2"/>
  <c r="O88" i="2"/>
  <c r="O90" i="2"/>
  <c r="O89" i="2"/>
  <c r="AI74" i="2"/>
  <c r="O45" i="2"/>
  <c r="O46" i="2"/>
  <c r="O47" i="2"/>
  <c r="O48" i="2"/>
  <c r="O18" i="2"/>
  <c r="O19" i="2"/>
  <c r="O31" i="2"/>
  <c r="O5" i="2"/>
  <c r="O58" i="2"/>
  <c r="O59" i="2"/>
  <c r="O30" i="2"/>
  <c r="O29" i="2"/>
  <c r="O42" i="2"/>
  <c r="O103" i="2"/>
  <c r="O41" i="2"/>
  <c r="N108" i="2"/>
  <c r="L108" i="2"/>
  <c r="AM40" i="1"/>
  <c r="AM39" i="1"/>
  <c r="AM38" i="1"/>
  <c r="AL40" i="1"/>
  <c r="AL39" i="1"/>
  <c r="AL38" i="1"/>
  <c r="N128" i="2"/>
  <c r="M128" i="2"/>
  <c r="L128" i="2"/>
  <c r="N79" i="2"/>
  <c r="M79" i="2"/>
  <c r="L79" i="2"/>
  <c r="N78" i="2"/>
  <c r="M78" i="2"/>
  <c r="L78" i="2"/>
  <c r="N57" i="2"/>
  <c r="L57" i="2"/>
  <c r="N56" i="2"/>
  <c r="M56" i="2"/>
  <c r="L56" i="2"/>
  <c r="N87" i="2"/>
  <c r="N44" i="2"/>
  <c r="M44" i="2"/>
  <c r="L44" i="2"/>
  <c r="L230" i="2"/>
  <c r="S240" i="2"/>
  <c r="T240" i="2"/>
  <c r="Q253" i="2"/>
  <c r="N247" i="2"/>
  <c r="M247" i="2"/>
  <c r="L247" i="2"/>
  <c r="I247" i="2"/>
  <c r="Q194" i="2"/>
  <c r="Q347" i="2"/>
  <c r="N341" i="2"/>
  <c r="M341" i="2"/>
  <c r="L341" i="2"/>
  <c r="I341" i="2"/>
  <c r="T181" i="2"/>
  <c r="S181" i="2"/>
  <c r="N188" i="2"/>
  <c r="M188" i="2"/>
  <c r="L188" i="2"/>
  <c r="I188" i="2"/>
  <c r="N187" i="2"/>
  <c r="M187" i="2"/>
  <c r="L187" i="2"/>
  <c r="I187" i="2"/>
  <c r="N186" i="2"/>
  <c r="M186" i="2"/>
  <c r="L186" i="2"/>
  <c r="I186" i="2"/>
  <c r="N185" i="2"/>
  <c r="M185" i="2"/>
  <c r="L185" i="2"/>
  <c r="I185" i="2"/>
  <c r="S171" i="2"/>
  <c r="T171" i="2"/>
  <c r="Q184" i="2"/>
  <c r="N178" i="2"/>
  <c r="M178" i="2"/>
  <c r="L178" i="2"/>
  <c r="I178" i="2"/>
  <c r="N177" i="2"/>
  <c r="M177" i="2"/>
  <c r="L177" i="2"/>
  <c r="I177" i="2"/>
  <c r="N237" i="2"/>
  <c r="M237" i="2"/>
  <c r="L237" i="2"/>
  <c r="I237" i="2"/>
  <c r="N176" i="2"/>
  <c r="M176" i="2"/>
  <c r="L176" i="2"/>
  <c r="I176" i="2"/>
  <c r="N296" i="2"/>
  <c r="M296" i="2"/>
  <c r="L296" i="2"/>
  <c r="I296" i="2"/>
  <c r="N163" i="2"/>
  <c r="M163" i="2"/>
  <c r="L163" i="2"/>
  <c r="I163" i="2"/>
  <c r="Q364" i="2"/>
  <c r="N358" i="2"/>
  <c r="M358" i="2"/>
  <c r="L358" i="2"/>
  <c r="I358" i="2"/>
  <c r="N357" i="2"/>
  <c r="M357" i="2"/>
  <c r="L357" i="2"/>
  <c r="I357" i="2"/>
  <c r="Q286" i="2"/>
  <c r="Q230" i="2"/>
  <c r="N224" i="2"/>
  <c r="M224" i="2"/>
  <c r="L224" i="2"/>
  <c r="I224" i="2"/>
  <c r="N223" i="2"/>
  <c r="M223" i="2"/>
  <c r="L223" i="2"/>
  <c r="I223" i="2"/>
  <c r="N280" i="2"/>
  <c r="M280" i="2"/>
  <c r="L280" i="2"/>
  <c r="I280" i="2"/>
  <c r="N279" i="2"/>
  <c r="M279" i="2"/>
  <c r="L279" i="2"/>
  <c r="I279" i="2"/>
  <c r="Q218" i="2"/>
  <c r="N212" i="2"/>
  <c r="M212" i="2"/>
  <c r="L212" i="2"/>
  <c r="I212" i="2"/>
  <c r="N211" i="2"/>
  <c r="M211" i="2"/>
  <c r="L211" i="2"/>
  <c r="I211" i="2"/>
  <c r="N175" i="2"/>
  <c r="M175" i="2"/>
  <c r="L175" i="2"/>
  <c r="I175" i="2"/>
  <c r="N174" i="2"/>
  <c r="M174" i="2"/>
  <c r="L174" i="2"/>
  <c r="I174" i="2"/>
  <c r="Q206" i="2"/>
  <c r="N246" i="2"/>
  <c r="M246" i="2"/>
  <c r="L246" i="2"/>
  <c r="I246" i="2"/>
  <c r="N245" i="2"/>
  <c r="M245" i="2"/>
  <c r="L245" i="2"/>
  <c r="I245" i="2"/>
  <c r="N200" i="2"/>
  <c r="M200" i="2"/>
  <c r="L200" i="2"/>
  <c r="I200" i="2"/>
  <c r="N199" i="2"/>
  <c r="M199" i="2"/>
  <c r="L199" i="2"/>
  <c r="I199" i="2"/>
  <c r="N288" i="2"/>
  <c r="M288" i="2"/>
  <c r="L288" i="2"/>
  <c r="I288" i="2"/>
  <c r="N260" i="2"/>
  <c r="L260" i="2"/>
  <c r="I260" i="2"/>
  <c r="N236" i="2"/>
  <c r="M236" i="2"/>
  <c r="L236" i="2"/>
  <c r="I236" i="2"/>
  <c r="Q323" i="2"/>
  <c r="N317" i="2"/>
  <c r="M317" i="2"/>
  <c r="L317" i="2"/>
  <c r="I317" i="2"/>
  <c r="N323" i="2"/>
  <c r="M323" i="2"/>
  <c r="L323" i="2"/>
  <c r="I323" i="2"/>
  <c r="N322" i="2"/>
  <c r="M322" i="2"/>
  <c r="L322" i="2"/>
  <c r="I322" i="2"/>
  <c r="N321" i="2"/>
  <c r="M321" i="2"/>
  <c r="L321" i="2"/>
  <c r="I321" i="2"/>
  <c r="N320" i="2"/>
  <c r="L320" i="2"/>
  <c r="I320" i="2"/>
  <c r="N304" i="2"/>
  <c r="M304" i="2"/>
  <c r="L304" i="2"/>
  <c r="I304" i="2"/>
  <c r="N303" i="2"/>
  <c r="M303" i="2"/>
  <c r="L303" i="2"/>
  <c r="I303" i="2"/>
  <c r="N302" i="2"/>
  <c r="M302" i="2"/>
  <c r="L302" i="2"/>
  <c r="I302" i="2"/>
  <c r="N301" i="2"/>
  <c r="M301" i="2"/>
  <c r="L301" i="2"/>
  <c r="I301" i="2"/>
  <c r="N300" i="2"/>
  <c r="M300" i="2"/>
  <c r="L300" i="2"/>
  <c r="I300" i="2"/>
  <c r="N259" i="2"/>
  <c r="M259" i="2"/>
  <c r="L259" i="2"/>
  <c r="I259" i="2"/>
  <c r="N162" i="2"/>
  <c r="M162" i="2"/>
  <c r="L162" i="2"/>
  <c r="I162" i="2"/>
  <c r="N161" i="2"/>
  <c r="M161" i="2"/>
  <c r="L161" i="2"/>
  <c r="I161" i="2"/>
  <c r="N258" i="2"/>
  <c r="L258" i="2"/>
  <c r="I258" i="2"/>
  <c r="N295" i="2"/>
  <c r="L295" i="2"/>
  <c r="I295" i="2"/>
  <c r="N278" i="2"/>
  <c r="M278" i="2"/>
  <c r="L278" i="2"/>
  <c r="I278" i="2"/>
  <c r="M287" i="2"/>
  <c r="L287" i="2"/>
  <c r="I287" i="2"/>
  <c r="N257" i="2"/>
  <c r="L257" i="2"/>
  <c r="I257" i="2"/>
  <c r="N210" i="2"/>
  <c r="M210" i="2"/>
  <c r="L210" i="2"/>
  <c r="I210" i="2"/>
  <c r="N198" i="2"/>
  <c r="M198" i="2"/>
  <c r="L198" i="2"/>
  <c r="I198" i="2"/>
  <c r="N244" i="2"/>
  <c r="M244" i="2"/>
  <c r="L244" i="2"/>
  <c r="I244" i="2"/>
  <c r="Q275" i="2"/>
  <c r="N269" i="2"/>
  <c r="M269" i="2"/>
  <c r="L269" i="2"/>
  <c r="I269" i="2"/>
  <c r="N222" i="2"/>
  <c r="M222" i="2"/>
  <c r="L222" i="2"/>
  <c r="I222" i="2"/>
  <c r="N294" i="2"/>
  <c r="M294" i="2"/>
  <c r="L294" i="2"/>
  <c r="I294" i="2"/>
  <c r="N173" i="2"/>
  <c r="M173" i="2"/>
  <c r="L173" i="2"/>
  <c r="I173" i="2"/>
  <c r="N160" i="2"/>
  <c r="M160" i="2"/>
  <c r="L160" i="2"/>
  <c r="I160" i="2"/>
  <c r="N172" i="2"/>
  <c r="M172" i="2"/>
  <c r="L172" i="2"/>
  <c r="I172" i="2"/>
  <c r="N171" i="2"/>
  <c r="M171" i="2"/>
  <c r="L171" i="2"/>
  <c r="I171" i="2"/>
  <c r="N170" i="2"/>
  <c r="M170" i="2"/>
  <c r="L170" i="2"/>
  <c r="I170" i="2"/>
  <c r="N169" i="2"/>
  <c r="M169" i="2"/>
  <c r="L169" i="2"/>
  <c r="I169" i="2"/>
  <c r="M168" i="2"/>
  <c r="I168" i="2"/>
  <c r="M167" i="2"/>
  <c r="I167" i="2"/>
  <c r="N166" i="2"/>
  <c r="M166" i="2"/>
  <c r="L166" i="2"/>
  <c r="I166" i="2"/>
  <c r="N251" i="2"/>
  <c r="M251" i="2"/>
  <c r="L251" i="2"/>
  <c r="I251" i="2"/>
  <c r="Q352" i="2"/>
  <c r="Q344" i="2"/>
  <c r="Q340" i="2"/>
  <c r="Q337" i="2"/>
  <c r="Q373" i="2"/>
  <c r="Q332" i="2"/>
  <c r="N367" i="2"/>
  <c r="M367" i="2"/>
  <c r="L367" i="2"/>
  <c r="I367" i="2"/>
  <c r="N366" i="2"/>
  <c r="M366" i="2"/>
  <c r="L366" i="2"/>
  <c r="I366" i="2"/>
  <c r="N365" i="2"/>
  <c r="M365" i="2"/>
  <c r="L365" i="2"/>
  <c r="I365" i="2"/>
  <c r="I354" i="2"/>
  <c r="L354" i="2"/>
  <c r="M354" i="2"/>
  <c r="N354" i="2"/>
  <c r="I355" i="2"/>
  <c r="L355" i="2"/>
  <c r="M355" i="2"/>
  <c r="N355" i="2"/>
  <c r="I356" i="2"/>
  <c r="L356" i="2"/>
  <c r="M356" i="2"/>
  <c r="N356" i="2"/>
  <c r="N293" i="2"/>
  <c r="M293" i="2"/>
  <c r="L293" i="2"/>
  <c r="I293" i="2"/>
  <c r="N292" i="2"/>
  <c r="M292" i="2"/>
  <c r="L292" i="2"/>
  <c r="I292" i="2"/>
  <c r="M286" i="2"/>
  <c r="L286" i="2"/>
  <c r="I286" i="2"/>
  <c r="N255" i="2"/>
  <c r="M255" i="2"/>
  <c r="L255" i="2"/>
  <c r="I255" i="2"/>
  <c r="N254" i="2"/>
  <c r="M254" i="2"/>
  <c r="L254" i="2"/>
  <c r="I254" i="2"/>
  <c r="N159" i="2"/>
  <c r="M159" i="2"/>
  <c r="L159" i="2"/>
  <c r="I159" i="2"/>
  <c r="N158" i="2"/>
  <c r="M158" i="2"/>
  <c r="L158" i="2"/>
  <c r="I158" i="2"/>
  <c r="N209" i="2"/>
  <c r="M209" i="2"/>
  <c r="L209" i="2"/>
  <c r="I209" i="2"/>
  <c r="N208" i="2"/>
  <c r="M208" i="2"/>
  <c r="L208" i="2"/>
  <c r="I208" i="2"/>
  <c r="N268" i="2"/>
  <c r="M268" i="2"/>
  <c r="L268" i="2"/>
  <c r="I268" i="2"/>
  <c r="N267" i="2"/>
  <c r="M267" i="2"/>
  <c r="L267" i="2"/>
  <c r="I267" i="2"/>
  <c r="N197" i="2"/>
  <c r="M197" i="2"/>
  <c r="L197" i="2"/>
  <c r="I197" i="2"/>
  <c r="N196" i="2"/>
  <c r="M196" i="2"/>
  <c r="L196" i="2"/>
  <c r="I196" i="2"/>
  <c r="N243" i="2"/>
  <c r="M243" i="2"/>
  <c r="L243" i="2"/>
  <c r="I243" i="2"/>
  <c r="N242" i="2"/>
  <c r="M242" i="2"/>
  <c r="L242" i="2"/>
  <c r="I242" i="2"/>
  <c r="N221" i="2"/>
  <c r="M221" i="2"/>
  <c r="L221" i="2"/>
  <c r="I221" i="2"/>
  <c r="N220" i="2"/>
  <c r="M220" i="2"/>
  <c r="L220" i="2"/>
  <c r="I220" i="2"/>
  <c r="N277" i="2"/>
  <c r="M277" i="2"/>
  <c r="L277" i="2"/>
  <c r="I277" i="2"/>
  <c r="N276" i="2"/>
  <c r="M276" i="2"/>
  <c r="L276" i="2"/>
  <c r="I276" i="2"/>
  <c r="N316" i="2"/>
  <c r="M316" i="2"/>
  <c r="L316" i="2"/>
  <c r="I316" i="2"/>
  <c r="N315" i="2"/>
  <c r="M315" i="2"/>
  <c r="L315" i="2"/>
  <c r="I315" i="2"/>
  <c r="N331" i="2"/>
  <c r="M331" i="2"/>
  <c r="L331" i="2"/>
  <c r="I331" i="2"/>
  <c r="N330" i="2"/>
  <c r="M330" i="2"/>
  <c r="L330" i="2"/>
  <c r="I330" i="2"/>
  <c r="T283" i="2"/>
  <c r="N184" i="2"/>
  <c r="M184" i="2"/>
  <c r="L184" i="2"/>
  <c r="I184" i="2"/>
  <c r="N183" i="2"/>
  <c r="M183" i="2"/>
  <c r="L183" i="2"/>
  <c r="I183" i="2"/>
  <c r="N291" i="2"/>
  <c r="M291" i="2"/>
  <c r="L291" i="2"/>
  <c r="I291" i="2"/>
  <c r="N235" i="2"/>
  <c r="M235" i="2"/>
  <c r="L235" i="2"/>
  <c r="I235" i="2"/>
  <c r="N157" i="2"/>
  <c r="M157" i="2"/>
  <c r="L157" i="2"/>
  <c r="I157" i="2"/>
  <c r="O108" i="2" l="1"/>
  <c r="O128" i="2"/>
  <c r="O78" i="2"/>
  <c r="O79" i="2"/>
  <c r="O57" i="2"/>
  <c r="O87" i="2"/>
  <c r="O56" i="2"/>
  <c r="O44" i="2"/>
  <c r="O178" i="2"/>
  <c r="O258" i="2"/>
  <c r="O259" i="2"/>
  <c r="O300" i="2"/>
  <c r="O301" i="2"/>
  <c r="O302" i="2"/>
  <c r="O303" i="2"/>
  <c r="O304" i="2"/>
  <c r="O358" i="2"/>
  <c r="O163" i="2"/>
  <c r="O321" i="2"/>
  <c r="O322" i="2"/>
  <c r="O247" i="2"/>
  <c r="O296" i="2"/>
  <c r="O176" i="2"/>
  <c r="O341" i="2"/>
  <c r="O323" i="2"/>
  <c r="O237" i="2"/>
  <c r="O185" i="2"/>
  <c r="O186" i="2"/>
  <c r="O187" i="2"/>
  <c r="O188" i="2"/>
  <c r="O177" i="2"/>
  <c r="O357" i="2"/>
  <c r="O317" i="2"/>
  <c r="O279" i="2"/>
  <c r="O280" i="2"/>
  <c r="O223" i="2"/>
  <c r="O224" i="2"/>
  <c r="O161" i="2"/>
  <c r="O162" i="2"/>
  <c r="O320" i="2"/>
  <c r="O288" i="2"/>
  <c r="O236" i="2"/>
  <c r="O260" i="2"/>
  <c r="O199" i="2"/>
  <c r="O200" i="2"/>
  <c r="O245" i="2"/>
  <c r="O246" i="2"/>
  <c r="O174" i="2"/>
  <c r="O175" i="2"/>
  <c r="O211" i="2"/>
  <c r="O212" i="2"/>
  <c r="O295" i="2"/>
  <c r="O278" i="2"/>
  <c r="O292" i="2"/>
  <c r="O198" i="2"/>
  <c r="O160" i="2"/>
  <c r="O173" i="2"/>
  <c r="O294" i="2"/>
  <c r="O222" i="2"/>
  <c r="O269" i="2"/>
  <c r="O244" i="2"/>
  <c r="O210" i="2"/>
  <c r="O286" i="2"/>
  <c r="O287" i="2"/>
  <c r="O257" i="2"/>
  <c r="O354" i="2"/>
  <c r="O293" i="2"/>
  <c r="O365" i="2"/>
  <c r="O366" i="2"/>
  <c r="O367" i="2"/>
  <c r="O166" i="2"/>
  <c r="O167" i="2"/>
  <c r="O168" i="2"/>
  <c r="O169" i="2"/>
  <c r="O170" i="2"/>
  <c r="O171" i="2"/>
  <c r="O172" i="2"/>
  <c r="O251" i="2"/>
  <c r="O356" i="2"/>
  <c r="O355" i="2"/>
  <c r="O315" i="2"/>
  <c r="O316" i="2"/>
  <c r="O157" i="2"/>
  <c r="O235" i="2"/>
  <c r="O291" i="2"/>
  <c r="O183" i="2"/>
  <c r="O184" i="2"/>
  <c r="O330" i="2"/>
  <c r="O331" i="2"/>
  <c r="O276" i="2"/>
  <c r="O277" i="2"/>
  <c r="O220" i="2"/>
  <c r="O221" i="2"/>
  <c r="O242" i="2"/>
  <c r="O243" i="2"/>
  <c r="O196" i="2"/>
  <c r="O197" i="2"/>
  <c r="O267" i="2"/>
  <c r="O268" i="2"/>
  <c r="O208" i="2"/>
  <c r="O209" i="2"/>
  <c r="O158" i="2"/>
  <c r="O159" i="2"/>
  <c r="O254" i="2"/>
  <c r="O255" i="2"/>
  <c r="N256" i="2"/>
  <c r="L256" i="2"/>
  <c r="I256" i="2"/>
  <c r="N253" i="2"/>
  <c r="L253" i="2"/>
  <c r="I253" i="2"/>
  <c r="N252" i="2"/>
  <c r="L252" i="2"/>
  <c r="I252" i="2"/>
  <c r="N353" i="2"/>
  <c r="M353" i="2"/>
  <c r="L353" i="2"/>
  <c r="I353" i="2"/>
  <c r="N352" i="2"/>
  <c r="M352" i="2"/>
  <c r="L352" i="2"/>
  <c r="I352" i="2"/>
  <c r="N364" i="2"/>
  <c r="M364" i="2"/>
  <c r="L364" i="2"/>
  <c r="I364" i="2"/>
  <c r="N363" i="2"/>
  <c r="M363" i="2"/>
  <c r="L363" i="2"/>
  <c r="I363" i="2"/>
  <c r="N156" i="2"/>
  <c r="M156" i="2"/>
  <c r="L156" i="2"/>
  <c r="I156" i="2"/>
  <c r="N155" i="2"/>
  <c r="M155" i="2"/>
  <c r="I155" i="2"/>
  <c r="M182" i="2"/>
  <c r="I182" i="2"/>
  <c r="M181" i="2"/>
  <c r="I181" i="2"/>
  <c r="M195" i="2"/>
  <c r="I195" i="2"/>
  <c r="M194" i="2"/>
  <c r="I194" i="2"/>
  <c r="M266" i="2"/>
  <c r="I266" i="2"/>
  <c r="M265" i="2"/>
  <c r="I265" i="2"/>
  <c r="M207" i="2"/>
  <c r="I207" i="2"/>
  <c r="M206" i="2"/>
  <c r="I206" i="2"/>
  <c r="M219" i="2"/>
  <c r="I219" i="2"/>
  <c r="M218" i="2"/>
  <c r="I218" i="2"/>
  <c r="T304" i="2"/>
  <c r="S304" i="2"/>
  <c r="Q317" i="2"/>
  <c r="I228" i="2"/>
  <c r="L228" i="2"/>
  <c r="M228" i="2"/>
  <c r="N228" i="2"/>
  <c r="I229" i="2"/>
  <c r="L229" i="2"/>
  <c r="M229" i="2"/>
  <c r="N229" i="2"/>
  <c r="I230" i="2"/>
  <c r="M230" i="2"/>
  <c r="N230" i="2"/>
  <c r="I231" i="2"/>
  <c r="L231" i="2"/>
  <c r="M231" i="2"/>
  <c r="N231" i="2"/>
  <c r="I232" i="2"/>
  <c r="L232" i="2"/>
  <c r="M232" i="2"/>
  <c r="N232" i="2"/>
  <c r="I233" i="2"/>
  <c r="L233" i="2"/>
  <c r="M233" i="2"/>
  <c r="N233" i="2"/>
  <c r="I234" i="2"/>
  <c r="L234" i="2"/>
  <c r="M234" i="2"/>
  <c r="N234" i="2"/>
  <c r="I151" i="2"/>
  <c r="L151" i="2"/>
  <c r="M151" i="2"/>
  <c r="N151" i="2"/>
  <c r="I152" i="2"/>
  <c r="L152" i="2"/>
  <c r="M152" i="2"/>
  <c r="N152" i="2"/>
  <c r="I153" i="2"/>
  <c r="L153" i="2"/>
  <c r="M153" i="2"/>
  <c r="N153" i="2"/>
  <c r="I154" i="2"/>
  <c r="L154" i="2"/>
  <c r="M154" i="2"/>
  <c r="N154" i="2"/>
  <c r="L77" i="2"/>
  <c r="M77" i="2"/>
  <c r="N77" i="2"/>
  <c r="I299" i="2"/>
  <c r="L299" i="2"/>
  <c r="M299" i="2"/>
  <c r="N299" i="2"/>
  <c r="I325" i="2"/>
  <c r="L325" i="2"/>
  <c r="M325" i="2"/>
  <c r="N325" i="2"/>
  <c r="I326" i="2"/>
  <c r="L326" i="2"/>
  <c r="M326" i="2"/>
  <c r="N326" i="2"/>
  <c r="I334" i="2"/>
  <c r="L334" i="2"/>
  <c r="M334" i="2"/>
  <c r="N334" i="2"/>
  <c r="L98" i="2"/>
  <c r="N98" i="2"/>
  <c r="I350" i="2"/>
  <c r="L350" i="2"/>
  <c r="M350" i="2"/>
  <c r="N350" i="2"/>
  <c r="I351" i="2"/>
  <c r="L351" i="2"/>
  <c r="M351" i="2"/>
  <c r="N351" i="2"/>
  <c r="I361" i="2"/>
  <c r="L361" i="2"/>
  <c r="M361" i="2"/>
  <c r="N361" i="2"/>
  <c r="I362" i="2"/>
  <c r="L362" i="2"/>
  <c r="M362" i="2"/>
  <c r="N362" i="2"/>
  <c r="I285" i="2"/>
  <c r="L285" i="2"/>
  <c r="M285" i="2"/>
  <c r="I307" i="2"/>
  <c r="L307" i="2"/>
  <c r="M307" i="2"/>
  <c r="N307" i="2"/>
  <c r="I308" i="2"/>
  <c r="L308" i="2"/>
  <c r="M308" i="2"/>
  <c r="N308" i="2"/>
  <c r="I309" i="2"/>
  <c r="L309" i="2"/>
  <c r="M309" i="2"/>
  <c r="N309" i="2"/>
  <c r="I310" i="2"/>
  <c r="L310" i="2"/>
  <c r="M310" i="2"/>
  <c r="N310" i="2"/>
  <c r="I311" i="2"/>
  <c r="L311" i="2"/>
  <c r="M311" i="2"/>
  <c r="N311" i="2"/>
  <c r="I337" i="2"/>
  <c r="L337" i="2"/>
  <c r="M337" i="2"/>
  <c r="N337" i="2"/>
  <c r="I338" i="2"/>
  <c r="L338" i="2"/>
  <c r="M338" i="2"/>
  <c r="N338" i="2"/>
  <c r="I274" i="2"/>
  <c r="L274" i="2"/>
  <c r="M274" i="2"/>
  <c r="N274" i="2"/>
  <c r="I275" i="2"/>
  <c r="L275" i="2"/>
  <c r="M275" i="2"/>
  <c r="N275" i="2"/>
  <c r="I216" i="2"/>
  <c r="L216" i="2"/>
  <c r="M216" i="2"/>
  <c r="N216" i="2"/>
  <c r="I217" i="2"/>
  <c r="L217" i="2"/>
  <c r="M217" i="2"/>
  <c r="N217" i="2"/>
  <c r="I240" i="2"/>
  <c r="L240" i="2"/>
  <c r="M240" i="2"/>
  <c r="N240" i="2"/>
  <c r="I241" i="2"/>
  <c r="L241" i="2"/>
  <c r="M241" i="2"/>
  <c r="N241" i="2"/>
  <c r="I192" i="2"/>
  <c r="L192" i="2"/>
  <c r="M192" i="2"/>
  <c r="N192" i="2"/>
  <c r="I193" i="2"/>
  <c r="L193" i="2"/>
  <c r="M193" i="2"/>
  <c r="N193" i="2"/>
  <c r="I263" i="2"/>
  <c r="L263" i="2"/>
  <c r="M263" i="2"/>
  <c r="N263" i="2"/>
  <c r="I264" i="2"/>
  <c r="L264" i="2"/>
  <c r="M264" i="2"/>
  <c r="N264" i="2"/>
  <c r="I204" i="2"/>
  <c r="L204" i="2"/>
  <c r="M204" i="2"/>
  <c r="N204" i="2"/>
  <c r="I205" i="2"/>
  <c r="L205" i="2"/>
  <c r="M205" i="2"/>
  <c r="N205" i="2"/>
  <c r="I345" i="2"/>
  <c r="L345" i="2"/>
  <c r="N345" i="2"/>
  <c r="I346" i="2"/>
  <c r="L346" i="2"/>
  <c r="N346" i="2"/>
  <c r="I370" i="2"/>
  <c r="L370" i="2"/>
  <c r="M370" i="2"/>
  <c r="N370" i="2"/>
  <c r="I371" i="2"/>
  <c r="L371" i="2"/>
  <c r="M371" i="2"/>
  <c r="N371" i="2"/>
  <c r="I372" i="2"/>
  <c r="L372" i="2"/>
  <c r="M372" i="2"/>
  <c r="N372" i="2"/>
  <c r="I373" i="2"/>
  <c r="L373" i="2"/>
  <c r="M373" i="2"/>
  <c r="N373" i="2"/>
  <c r="I374" i="2"/>
  <c r="L374" i="2"/>
  <c r="M374" i="2"/>
  <c r="N374" i="2"/>
  <c r="I375" i="2"/>
  <c r="L375" i="2"/>
  <c r="M375" i="2"/>
  <c r="N375" i="2"/>
  <c r="I376" i="2"/>
  <c r="L376" i="2"/>
  <c r="M376" i="2"/>
  <c r="N376" i="2"/>
  <c r="I377" i="2"/>
  <c r="L377" i="2"/>
  <c r="M377" i="2"/>
  <c r="N377" i="2"/>
  <c r="I378" i="2"/>
  <c r="L378" i="2"/>
  <c r="M378" i="2"/>
  <c r="N378" i="2"/>
  <c r="I379" i="2"/>
  <c r="L379" i="2"/>
  <c r="M379" i="2"/>
  <c r="N379" i="2"/>
  <c r="S371" i="2"/>
  <c r="T371" i="2"/>
  <c r="I380" i="2"/>
  <c r="L380" i="2"/>
  <c r="M380" i="2"/>
  <c r="N380" i="2"/>
  <c r="I381" i="2"/>
  <c r="L381" i="2"/>
  <c r="M381" i="2"/>
  <c r="N381" i="2"/>
  <c r="Q384" i="2"/>
  <c r="I384" i="2"/>
  <c r="L384" i="2"/>
  <c r="M384" i="2"/>
  <c r="N384" i="2"/>
  <c r="I385" i="2"/>
  <c r="L385" i="2"/>
  <c r="M385" i="2"/>
  <c r="N385" i="2"/>
  <c r="I386" i="2"/>
  <c r="L386" i="2"/>
  <c r="M386" i="2"/>
  <c r="N386" i="2"/>
  <c r="I387" i="2"/>
  <c r="L387" i="2"/>
  <c r="N387" i="2"/>
  <c r="I388" i="2"/>
  <c r="L388" i="2"/>
  <c r="N388" i="2"/>
  <c r="I389" i="2"/>
  <c r="L389" i="2"/>
  <c r="M389" i="2"/>
  <c r="N389" i="2"/>
  <c r="I390" i="2"/>
  <c r="L390" i="2"/>
  <c r="M390" i="2"/>
  <c r="N390" i="2"/>
  <c r="S382" i="2"/>
  <c r="T382" i="2"/>
  <c r="I391" i="2"/>
  <c r="L391" i="2"/>
  <c r="M391" i="2"/>
  <c r="N391" i="2"/>
  <c r="I392" i="2"/>
  <c r="L392" i="2"/>
  <c r="M392" i="2"/>
  <c r="N392" i="2"/>
  <c r="Q395" i="2"/>
  <c r="I397" i="2"/>
  <c r="L397" i="2"/>
  <c r="M397" i="2"/>
  <c r="I398" i="2"/>
  <c r="L398" i="2"/>
  <c r="M398" i="2"/>
  <c r="I399" i="2"/>
  <c r="L399" i="2"/>
  <c r="M399" i="2"/>
  <c r="N399" i="2"/>
  <c r="I400" i="2"/>
  <c r="L400" i="2"/>
  <c r="M400" i="2"/>
  <c r="I401" i="2"/>
  <c r="L401" i="2"/>
  <c r="M401" i="2"/>
  <c r="I402" i="2"/>
  <c r="L402" i="2"/>
  <c r="M402" i="2"/>
  <c r="I403" i="2"/>
  <c r="L403" i="2"/>
  <c r="M403" i="2"/>
  <c r="I404" i="2"/>
  <c r="L404" i="2"/>
  <c r="M404" i="2"/>
  <c r="N404" i="2"/>
  <c r="I405" i="2"/>
  <c r="L405" i="2"/>
  <c r="M405" i="2"/>
  <c r="N405" i="2"/>
  <c r="Q408" i="2"/>
  <c r="I409" i="2"/>
  <c r="L409" i="2"/>
  <c r="M409" i="2"/>
  <c r="N409" i="2"/>
  <c r="S401" i="2"/>
  <c r="T401" i="2"/>
  <c r="I410" i="2"/>
  <c r="L410" i="2"/>
  <c r="M410" i="2"/>
  <c r="N410" i="2"/>
  <c r="I411" i="2"/>
  <c r="L411" i="2"/>
  <c r="N411" i="2"/>
  <c r="Q414" i="2"/>
  <c r="I416" i="2"/>
  <c r="L416" i="2"/>
  <c r="N416" i="2"/>
  <c r="I417" i="2"/>
  <c r="L417" i="2"/>
  <c r="M417" i="2"/>
  <c r="N417" i="2"/>
  <c r="I418" i="2"/>
  <c r="L418" i="2"/>
  <c r="M418" i="2"/>
  <c r="N418" i="2"/>
  <c r="I419" i="2"/>
  <c r="L419" i="2"/>
  <c r="N419" i="2"/>
  <c r="I420" i="2"/>
  <c r="L420" i="2"/>
  <c r="N420" i="2"/>
  <c r="I421" i="2"/>
  <c r="L421" i="2"/>
  <c r="N421" i="2"/>
  <c r="I422" i="2"/>
  <c r="L422" i="2"/>
  <c r="N422" i="2"/>
  <c r="I423" i="2"/>
  <c r="L423" i="2"/>
  <c r="N423" i="2"/>
  <c r="I424" i="2"/>
  <c r="L424" i="2"/>
  <c r="N424" i="2"/>
  <c r="I425" i="2"/>
  <c r="L425" i="2"/>
  <c r="N425" i="2"/>
  <c r="I426" i="2"/>
  <c r="L426" i="2"/>
  <c r="M426" i="2"/>
  <c r="N426" i="2"/>
  <c r="I427" i="2"/>
  <c r="L427" i="2"/>
  <c r="M427" i="2"/>
  <c r="N427" i="2"/>
  <c r="I428" i="2"/>
  <c r="L428" i="2"/>
  <c r="N428" i="2"/>
  <c r="Q431" i="2"/>
  <c r="I435" i="2"/>
  <c r="L435" i="2"/>
  <c r="M435" i="2"/>
  <c r="N435" i="2"/>
  <c r="I436" i="2"/>
  <c r="L436" i="2"/>
  <c r="M436" i="2"/>
  <c r="N436" i="2"/>
  <c r="I437" i="2"/>
  <c r="L437" i="2"/>
  <c r="M437" i="2"/>
  <c r="N437" i="2"/>
  <c r="I438" i="2"/>
  <c r="L438" i="2"/>
  <c r="M438" i="2"/>
  <c r="N438" i="2"/>
  <c r="I439" i="2"/>
  <c r="L439" i="2"/>
  <c r="M439" i="2"/>
  <c r="N439" i="2"/>
  <c r="I440" i="2"/>
  <c r="L440" i="2"/>
  <c r="M440" i="2"/>
  <c r="N440" i="2"/>
  <c r="I441" i="2"/>
  <c r="L441" i="2"/>
  <c r="M441" i="2"/>
  <c r="N441" i="2"/>
  <c r="I442" i="2"/>
  <c r="L442" i="2"/>
  <c r="M442" i="2"/>
  <c r="N442" i="2"/>
  <c r="Q445" i="2"/>
  <c r="I447" i="2"/>
  <c r="L447" i="2"/>
  <c r="M447" i="2"/>
  <c r="N447" i="2"/>
  <c r="I448" i="2"/>
  <c r="L448" i="2"/>
  <c r="M448" i="2"/>
  <c r="N448" i="2"/>
  <c r="I449" i="2"/>
  <c r="L449" i="2"/>
  <c r="M449" i="2"/>
  <c r="N449" i="2"/>
  <c r="I450" i="2"/>
  <c r="L450" i="2"/>
  <c r="M450" i="2"/>
  <c r="N450" i="2"/>
  <c r="Q453" i="2"/>
  <c r="I457" i="2"/>
  <c r="L457" i="2"/>
  <c r="M457" i="2"/>
  <c r="N457" i="2"/>
  <c r="I458" i="2"/>
  <c r="L458" i="2"/>
  <c r="M458" i="2"/>
  <c r="N458" i="2"/>
  <c r="I459" i="2"/>
  <c r="L459" i="2"/>
  <c r="M459" i="2"/>
  <c r="N459" i="2"/>
  <c r="I460" i="2"/>
  <c r="L460" i="2"/>
  <c r="M460" i="2"/>
  <c r="N460" i="2"/>
  <c r="Q463" i="2"/>
  <c r="L464" i="2"/>
  <c r="M464" i="2"/>
  <c r="N464" i="2"/>
  <c r="I465" i="2"/>
  <c r="L465" i="2"/>
  <c r="M465" i="2"/>
  <c r="N465" i="2"/>
  <c r="Q468" i="2"/>
  <c r="Q471" i="2"/>
  <c r="I470" i="2"/>
  <c r="L470" i="2"/>
  <c r="M470" i="2"/>
  <c r="N470" i="2"/>
  <c r="I471" i="2"/>
  <c r="L471" i="2"/>
  <c r="M471" i="2"/>
  <c r="N471" i="2"/>
  <c r="Q474" i="2"/>
  <c r="AL3" i="1"/>
  <c r="AM41" i="1" l="1"/>
  <c r="O156" i="2"/>
  <c r="O252" i="2"/>
  <c r="O232" i="2"/>
  <c r="O471" i="2"/>
  <c r="O459" i="2"/>
  <c r="O457" i="2"/>
  <c r="O450" i="2"/>
  <c r="O448" i="2"/>
  <c r="O442" i="2"/>
  <c r="O440" i="2"/>
  <c r="O438" i="2"/>
  <c r="O436" i="2"/>
  <c r="O425" i="2"/>
  <c r="O423" i="2"/>
  <c r="O421" i="2"/>
  <c r="O419" i="2"/>
  <c r="O418" i="2"/>
  <c r="O417" i="2"/>
  <c r="O411" i="2"/>
  <c r="O409" i="2"/>
  <c r="O405" i="2"/>
  <c r="O402" i="2"/>
  <c r="O400" i="2"/>
  <c r="O399" i="2"/>
  <c r="O397" i="2"/>
  <c r="O391" i="2"/>
  <c r="O390" i="2"/>
  <c r="O388" i="2"/>
  <c r="O386" i="2"/>
  <c r="O384" i="2"/>
  <c r="O381" i="2"/>
  <c r="O380" i="2"/>
  <c r="O379" i="2"/>
  <c r="O376" i="2"/>
  <c r="O373" i="2"/>
  <c r="O371" i="2"/>
  <c r="O345" i="2"/>
  <c r="O205" i="2"/>
  <c r="O264" i="2"/>
  <c r="O192" i="2"/>
  <c r="O240" i="2"/>
  <c r="O274" i="2"/>
  <c r="O338" i="2"/>
  <c r="O309" i="2"/>
  <c r="O361" i="2"/>
  <c r="O350" i="2"/>
  <c r="O98" i="2"/>
  <c r="O334" i="2"/>
  <c r="O326" i="2"/>
  <c r="O299" i="2"/>
  <c r="O77" i="2"/>
  <c r="O153" i="2"/>
  <c r="O151" i="2"/>
  <c r="O230" i="2"/>
  <c r="O228" i="2"/>
  <c r="U151" i="2"/>
  <c r="O307" i="2"/>
  <c r="O206" i="2"/>
  <c r="O207" i="2"/>
  <c r="O265" i="2"/>
  <c r="O194" i="2"/>
  <c r="O195" i="2"/>
  <c r="O352" i="2"/>
  <c r="O362" i="2"/>
  <c r="O460" i="2"/>
  <c r="O422" i="2"/>
  <c r="O392" i="2"/>
  <c r="O216" i="2"/>
  <c r="O233" i="2"/>
  <c r="O193" i="2"/>
  <c r="O311" i="2"/>
  <c r="O387" i="2"/>
  <c r="O427" i="2"/>
  <c r="O351" i="2"/>
  <c r="O231" i="2"/>
  <c r="O458" i="2"/>
  <c r="O441" i="2"/>
  <c r="O241" i="2"/>
  <c r="O424" i="2"/>
  <c r="O416" i="2"/>
  <c r="O385" i="2"/>
  <c r="O337" i="2"/>
  <c r="O152" i="2"/>
  <c r="O435" i="2"/>
  <c r="O403" i="2"/>
  <c r="O346" i="2"/>
  <c r="O154" i="2"/>
  <c r="O181" i="2"/>
  <c r="O470" i="2"/>
  <c r="O447" i="2"/>
  <c r="O437" i="2"/>
  <c r="O420" i="2"/>
  <c r="O404" i="2"/>
  <c r="O398" i="2"/>
  <c r="O389" i="2"/>
  <c r="O377" i="2"/>
  <c r="O372" i="2"/>
  <c r="O217" i="2"/>
  <c r="O275" i="2"/>
  <c r="O325" i="2"/>
  <c r="O234" i="2"/>
  <c r="O229" i="2"/>
  <c r="O464" i="2"/>
  <c r="O449" i="2"/>
  <c r="O439" i="2"/>
  <c r="O374" i="2"/>
  <c r="O204" i="2"/>
  <c r="O310" i="2"/>
  <c r="O428" i="2"/>
  <c r="O410" i="2"/>
  <c r="O378" i="2"/>
  <c r="O375" i="2"/>
  <c r="O370" i="2"/>
  <c r="O308" i="2"/>
  <c r="O285" i="2"/>
  <c r="O465" i="2"/>
  <c r="O426" i="2"/>
  <c r="O401" i="2"/>
  <c r="O263" i="2"/>
  <c r="O182" i="2"/>
  <c r="O353" i="2"/>
  <c r="O253" i="2"/>
  <c r="O266" i="2"/>
  <c r="O218" i="2"/>
  <c r="O155" i="2"/>
  <c r="O256" i="2"/>
  <c r="O219" i="2"/>
  <c r="O363" i="2"/>
  <c r="O364" i="2"/>
  <c r="AL41" i="1" l="1"/>
</calcChain>
</file>

<file path=xl/sharedStrings.xml><?xml version="1.0" encoding="utf-8"?>
<sst xmlns="http://schemas.openxmlformats.org/spreadsheetml/2006/main" count="1329" uniqueCount="315">
  <si>
    <t>Erklärung:</t>
  </si>
  <si>
    <t>(*)=Streichresultat</t>
  </si>
  <si>
    <t>Platz</t>
  </si>
  <si>
    <t>Name</t>
  </si>
  <si>
    <t>Fahrzeug</t>
  </si>
  <si>
    <t>PUNKTE</t>
  </si>
  <si>
    <t xml:space="preserve"> </t>
  </si>
  <si>
    <t>brutto</t>
  </si>
  <si>
    <t>netto</t>
  </si>
  <si>
    <t>KAHRI Dieter</t>
  </si>
  <si>
    <t>Gesamtpunkte</t>
  </si>
  <si>
    <t>Datum</t>
  </si>
  <si>
    <t>Veranstaltung</t>
  </si>
  <si>
    <t>Teilnehmer</t>
  </si>
  <si>
    <t>Kat</t>
  </si>
  <si>
    <t>I/A</t>
  </si>
  <si>
    <t>Klasse</t>
  </si>
  <si>
    <t>Punkte</t>
  </si>
  <si>
    <t>Division</t>
  </si>
  <si>
    <t>Bonus</t>
  </si>
  <si>
    <t>St.</t>
  </si>
  <si>
    <t>Pl.</t>
  </si>
  <si>
    <t>Div.</t>
  </si>
  <si>
    <t>Gesamt</t>
  </si>
  <si>
    <t>wertbar</t>
  </si>
  <si>
    <t>Slalom Neulengbach</t>
  </si>
  <si>
    <t>Summe</t>
  </si>
  <si>
    <t>Kahri Dieter</t>
  </si>
  <si>
    <t>Legende I/A:</t>
  </si>
  <si>
    <t>1 = Auslandsrennen</t>
  </si>
  <si>
    <t>Schauberger Peter</t>
  </si>
  <si>
    <t xml:space="preserve">  SEITE 1</t>
  </si>
  <si>
    <t>Haidn Franz</t>
  </si>
  <si>
    <t>HAIDN Franz</t>
  </si>
  <si>
    <t>Müllauer Christian</t>
  </si>
  <si>
    <t>Müllauer Patrick</t>
  </si>
  <si>
    <t>Freistätter Leopold</t>
  </si>
  <si>
    <t>Ford Escort RS Turbo</t>
  </si>
  <si>
    <t>Preiser Ernst</t>
  </si>
  <si>
    <t>Hofer Michael</t>
  </si>
  <si>
    <t>Riedmayer Dominik</t>
  </si>
  <si>
    <t>Kart</t>
  </si>
  <si>
    <t>Leitner Franz</t>
  </si>
  <si>
    <t>Slalom Stetteldorf</t>
  </si>
  <si>
    <t>Preiser Thomas</t>
  </si>
  <si>
    <t>Blazek Hannes</t>
  </si>
  <si>
    <t>Blazek Rainer</t>
  </si>
  <si>
    <t>Suzuki Swift Sport</t>
  </si>
  <si>
    <t>fremd</t>
  </si>
  <si>
    <t>MSRR</t>
  </si>
  <si>
    <t>Seat Ibiza</t>
  </si>
  <si>
    <t>Blazek Anja</t>
  </si>
  <si>
    <t>Peugeot 206</t>
  </si>
  <si>
    <t>Hübner Wolfgang</t>
  </si>
  <si>
    <t>Freywald Gerhard</t>
  </si>
  <si>
    <t>Mühlviertel-Rallye</t>
  </si>
  <si>
    <t>BP ultimate Rallye</t>
  </si>
  <si>
    <t>09-01-04</t>
  </si>
  <si>
    <t>Opel Corsa 1,4</t>
  </si>
  <si>
    <t>Mini One</t>
  </si>
  <si>
    <t>Freistätter Wolfgang</t>
  </si>
  <si>
    <t>Peugeot</t>
  </si>
  <si>
    <t>Uitz Sonja</t>
  </si>
  <si>
    <t>Oberland-Rallye/D</t>
  </si>
  <si>
    <t>09-03-14</t>
  </si>
  <si>
    <t>09-03-22</t>
  </si>
  <si>
    <t>Müllauer Lisa</t>
  </si>
  <si>
    <t>Ford Escort XR3</t>
  </si>
  <si>
    <t>09-03-29</t>
  </si>
  <si>
    <t>09-04-05</t>
  </si>
  <si>
    <t>Rallycross Nordring</t>
  </si>
  <si>
    <t>Fiat Coupé Turbo</t>
  </si>
  <si>
    <t>KELLNER Helmut</t>
  </si>
  <si>
    <t>Renault 19</t>
  </si>
  <si>
    <t>Renault Twingo</t>
  </si>
  <si>
    <t>09-04-18</t>
  </si>
  <si>
    <t>Autocross Hollabrunn</t>
  </si>
  <si>
    <t>Kellner Helmut</t>
  </si>
  <si>
    <t>Kellner Stefan</t>
  </si>
  <si>
    <t>09-05-02</t>
  </si>
  <si>
    <t>Bosch Rallye</t>
  </si>
  <si>
    <t>09-05-03</t>
  </si>
  <si>
    <t>Bergrennen St. Anton</t>
  </si>
  <si>
    <t>Kart-ÖTSM Jesolo/I</t>
  </si>
  <si>
    <t>Freywald Manuel</t>
  </si>
  <si>
    <t>Niedertscheider Lukas</t>
  </si>
  <si>
    <t>09-05-10</t>
  </si>
  <si>
    <t>Rally Saturnus/SLO</t>
  </si>
  <si>
    <t>Suabru Impreza</t>
  </si>
  <si>
    <t>09-05-17</t>
  </si>
  <si>
    <t>Rallycross Greinbach</t>
  </si>
  <si>
    <t>Castrol Rallye</t>
  </si>
  <si>
    <t>09-06-06</t>
  </si>
  <si>
    <t>09-06-07</t>
  </si>
  <si>
    <t>Kart-ÖTSM Greinbach</t>
  </si>
  <si>
    <t>Ohrfandl Fabian</t>
  </si>
  <si>
    <t>Suzuki-Cup Pannoniaring/H</t>
  </si>
  <si>
    <t>Bergrallye Seggauberg</t>
  </si>
  <si>
    <t>Horak Robert</t>
  </si>
  <si>
    <t>Kainz Christoph</t>
  </si>
  <si>
    <t>09-06-27</t>
  </si>
  <si>
    <t>Rallye Weiz</t>
  </si>
  <si>
    <t>Haiden Leopold</t>
  </si>
  <si>
    <t>09-06-21</t>
  </si>
  <si>
    <t>HAIDEN Leopold</t>
  </si>
  <si>
    <t>09-07-04</t>
  </si>
  <si>
    <t>Rally Maribor</t>
  </si>
  <si>
    <t>*80</t>
  </si>
  <si>
    <t>Felsner Eduard</t>
  </si>
  <si>
    <t>Autoslalom Nordring</t>
  </si>
  <si>
    <t>09-07-18</t>
  </si>
  <si>
    <t>Kart-ÖTSM 24h von Saalfelden</t>
  </si>
  <si>
    <t>Niedertscheider Martin</t>
  </si>
  <si>
    <t>09-07-25</t>
  </si>
  <si>
    <t>09-08-08</t>
  </si>
  <si>
    <t>09-08-09</t>
  </si>
  <si>
    <t>09-07-11</t>
  </si>
  <si>
    <t>Bergslalom Lainbach</t>
  </si>
  <si>
    <t>09-08-16</t>
  </si>
  <si>
    <t>Bergrallye St. Peter</t>
  </si>
  <si>
    <t>09-08-23</t>
  </si>
  <si>
    <t>IRC-Barum-Rallye/CZ</t>
  </si>
  <si>
    <t>Bergrallye Naas</t>
  </si>
  <si>
    <t>Rally Alpi Orientali/I</t>
  </si>
  <si>
    <t>09-08-29</t>
  </si>
  <si>
    <t>Kart-ÖTSM Bruck/Leitha</t>
  </si>
  <si>
    <t>09-08-30</t>
  </si>
  <si>
    <t>*56</t>
  </si>
  <si>
    <t>*32</t>
  </si>
  <si>
    <t>09-09-05</t>
  </si>
  <si>
    <t>BMW 328i</t>
  </si>
  <si>
    <t>09-09-06</t>
  </si>
  <si>
    <t>Bergrallye Voitsberg</t>
  </si>
  <si>
    <t>*40</t>
  </si>
  <si>
    <t>09-09-19</t>
  </si>
  <si>
    <t>09-09-27</t>
  </si>
  <si>
    <t>Kart-ÖTSM Rechnitz</t>
  </si>
  <si>
    <t>Bergrallye Paldau</t>
  </si>
  <si>
    <t>*24</t>
  </si>
  <si>
    <t>09-10-04</t>
  </si>
  <si>
    <t>Renault Megane</t>
  </si>
  <si>
    <t>*48</t>
  </si>
  <si>
    <t>*18</t>
  </si>
  <si>
    <t>09-10-10</t>
  </si>
  <si>
    <t>*30</t>
  </si>
  <si>
    <t>Toyota Yaris</t>
  </si>
  <si>
    <t>09-10-24</t>
  </si>
  <si>
    <t>ADAC 3-Städte Rallye/D</t>
  </si>
  <si>
    <t>09-10-31</t>
  </si>
  <si>
    <t>Rallye Waldviertel</t>
  </si>
  <si>
    <t>10-01-03</t>
  </si>
  <si>
    <t>Audi A3 Quattro</t>
  </si>
  <si>
    <t>Citroen C2</t>
  </si>
  <si>
    <t>Zankl Andreas</t>
  </si>
  <si>
    <t>MGB2010 und Anmeldung fehlt</t>
  </si>
  <si>
    <t>EIGENBAUER Hans</t>
  </si>
  <si>
    <t>10-03-28</t>
  </si>
  <si>
    <t>Bointner Reinhard</t>
  </si>
  <si>
    <t>Seat Ibiza 021</t>
  </si>
  <si>
    <t>Eigenbauer Hans</t>
  </si>
  <si>
    <t>Mitsubishi Evo 9</t>
  </si>
  <si>
    <t>10-04-10</t>
  </si>
  <si>
    <t>Autocross Nordring</t>
  </si>
  <si>
    <t>Renault Clio</t>
  </si>
  <si>
    <t>10-05-01</t>
  </si>
  <si>
    <t>10-04-17</t>
  </si>
  <si>
    <t>Ferrari Trophy Melk</t>
  </si>
  <si>
    <t>Ferrari 550 Maranello</t>
  </si>
  <si>
    <t>10-04-18</t>
  </si>
  <si>
    <t>Kart-ÖTSM Lignano/I</t>
  </si>
  <si>
    <t>0=Inlandsrennen</t>
  </si>
  <si>
    <t>10-05-09</t>
  </si>
  <si>
    <t>Althofen Rallye</t>
  </si>
  <si>
    <t>Toyota Celica gt 4</t>
  </si>
  <si>
    <t>10-05-15</t>
  </si>
  <si>
    <t>10-05-14</t>
  </si>
  <si>
    <t>10-05-30</t>
  </si>
  <si>
    <t>10-05-23</t>
  </si>
  <si>
    <t>10-06-05</t>
  </si>
  <si>
    <t>10-05-29</t>
  </si>
  <si>
    <t>Kart-ÖTSM Ampfing/D</t>
  </si>
  <si>
    <t>10-06-12</t>
  </si>
  <si>
    <t>10-06-13</t>
  </si>
  <si>
    <t>10-06-20</t>
  </si>
  <si>
    <t>Mazda 3</t>
  </si>
  <si>
    <t>Suzuki-Cup Slovakiaring/SLO</t>
  </si>
  <si>
    <t>10-07-xx</t>
  </si>
  <si>
    <t>10-07-18</t>
  </si>
  <si>
    <t>Bergslalom Breitenstein</t>
  </si>
  <si>
    <t>10-07-07</t>
  </si>
  <si>
    <t>10-07-08</t>
  </si>
  <si>
    <t>10-07-24</t>
  </si>
  <si>
    <t>Schnebergland Rallye</t>
  </si>
  <si>
    <t>10-08-01</t>
  </si>
  <si>
    <t>10-08-11</t>
  </si>
  <si>
    <t>Autocross Oberraktisch</t>
  </si>
  <si>
    <t>Bergrallye St.Peter/Kammersberg</t>
  </si>
  <si>
    <t>10-08-15</t>
  </si>
  <si>
    <t>10-08-14</t>
  </si>
  <si>
    <t xml:space="preserve"> Rallyesprint Bruckneudorf</t>
  </si>
  <si>
    <t>10-08-29</t>
  </si>
  <si>
    <t>Autocross Neußerling</t>
  </si>
  <si>
    <t>10-09-19</t>
  </si>
  <si>
    <t>Fiat 500</t>
  </si>
  <si>
    <t>Autocross Voitsberg</t>
  </si>
  <si>
    <t>10-09-26</t>
  </si>
  <si>
    <t>Rallycross Melk</t>
  </si>
  <si>
    <t>10-09-18</t>
  </si>
  <si>
    <t>10-10-30</t>
  </si>
  <si>
    <t>Waldviertel Rallye</t>
  </si>
  <si>
    <t>Mitsubishi Lancer EVO</t>
  </si>
  <si>
    <t>Langstreckenrennen Salzb</t>
  </si>
  <si>
    <t>10-08-28</t>
  </si>
  <si>
    <t>Histo Cup Pannoniaring</t>
  </si>
  <si>
    <t>Peugeot 406</t>
  </si>
  <si>
    <t>10-09-25</t>
  </si>
  <si>
    <t>Suzuki-Cup Salzburgring</t>
  </si>
  <si>
    <t>Hediger Franz</t>
  </si>
  <si>
    <t>Citroen ZX Break DS</t>
  </si>
  <si>
    <t>Kronabetter Martin</t>
  </si>
  <si>
    <t>KRONABETER Martin</t>
  </si>
  <si>
    <t>Eigenbauer Patrick</t>
  </si>
  <si>
    <t>Bracher Stefan</t>
  </si>
  <si>
    <t>EIGENBAUER Patrick</t>
  </si>
  <si>
    <t>BRACHER Stefan</t>
  </si>
  <si>
    <t>Honda CRX</t>
  </si>
  <si>
    <t>BMW 325i</t>
  </si>
  <si>
    <t>Dieter Kahri</t>
  </si>
  <si>
    <t>Haidn Leopold</t>
  </si>
  <si>
    <t>Pfeiffer Leopold</t>
  </si>
  <si>
    <t>PFEIFFER Leopold</t>
  </si>
  <si>
    <t>BMW 325I</t>
  </si>
  <si>
    <t>STBRC Lödersdorf</t>
  </si>
  <si>
    <t>STBRC Pöllauberg</t>
  </si>
  <si>
    <t>Kellner Evelyn</t>
  </si>
  <si>
    <t>KELLNER Evelyn</t>
  </si>
  <si>
    <t>Matasovic Thomas</t>
  </si>
  <si>
    <t>KTM</t>
  </si>
  <si>
    <t>STBRC Paldau</t>
  </si>
  <si>
    <t>STBRC Seggauberg</t>
  </si>
  <si>
    <t>Rallycross Horn</t>
  </si>
  <si>
    <t>Mazda 323</t>
  </si>
  <si>
    <t>Pfeiffer Stefan</t>
  </si>
  <si>
    <t>PFEIFFER Stefan</t>
  </si>
  <si>
    <t>STBRC Naas</t>
  </si>
  <si>
    <t>Leischner Patrick</t>
  </si>
  <si>
    <t>Peugeot 306</t>
  </si>
  <si>
    <t>LEISCHNER Patrick</t>
  </si>
  <si>
    <t>STBRC Gossendorf</t>
  </si>
  <si>
    <t>W4-MX Cup Pulkau</t>
  </si>
  <si>
    <t>15-04-11</t>
  </si>
  <si>
    <t>Metabond Rallye/H</t>
  </si>
  <si>
    <t>Rallycross Slovakiaring/SLO</t>
  </si>
  <si>
    <t>Rallycross Sedlcany CZ</t>
  </si>
  <si>
    <t>STBRC Hofstätten / Raab</t>
  </si>
  <si>
    <t>Berg ÖM St.Anton</t>
  </si>
  <si>
    <t>Karner Markus</t>
  </si>
  <si>
    <t>KARNER Markus</t>
  </si>
  <si>
    <t>STBRC Semriach</t>
  </si>
  <si>
    <t>STBRC Voitsberg</t>
  </si>
  <si>
    <t xml:space="preserve">                                                                                                  MSRR-FAHRERMEISTERSCHAFT 2016</t>
  </si>
  <si>
    <t>MATASOVIC Thomas</t>
  </si>
  <si>
    <t>Motocross</t>
  </si>
  <si>
    <t>STBRC Kitzeck</t>
  </si>
  <si>
    <t>16-03-13</t>
  </si>
  <si>
    <t>16-03-28</t>
  </si>
  <si>
    <t>16-03-22</t>
  </si>
  <si>
    <t>16-04-10</t>
  </si>
  <si>
    <t>Jugend MX Langenlois</t>
  </si>
  <si>
    <t xml:space="preserve">(01)=RC ÖM Slovakiaring / 13.3. (02)=STBRC Lödersdorf 13.3. (03)=Bergrallye Kitzeck 28.03. (04)=Motocross Langenlois 10.04. (05)=STBRC Pöllauberg 10.4. (06)=Metabond Rallye/H 18.04. </t>
  </si>
  <si>
    <t>16-04-23</t>
  </si>
  <si>
    <t>16-04-24</t>
  </si>
  <si>
    <t>16-05-07</t>
  </si>
  <si>
    <t>Rallye Opatja</t>
  </si>
  <si>
    <t>16-05-01</t>
  </si>
  <si>
    <t>Jugend MX Imbach</t>
  </si>
  <si>
    <t>16-05-21</t>
  </si>
  <si>
    <t>NÖE LM Motocross Loibes</t>
  </si>
  <si>
    <t>(07)=RC ÖM Melk 23.4.(08)=Motocross Pulkau(1) 24.04. (09)=Motocross Pulkau(2) 24.04. (10)=Rallye Opatja 7.5. (11)=Motocross Imbach 1.5.(12)=Motocross Loibes 21.5.(13)=STBRC Paldau22.5.</t>
  </si>
  <si>
    <t>16-05-22</t>
  </si>
  <si>
    <t>Skoda Fabia Turbo</t>
  </si>
  <si>
    <t xml:space="preserve">W4-MX Cup </t>
  </si>
  <si>
    <t>16-05-15</t>
  </si>
  <si>
    <t>Jugend MX ÖM Weyer</t>
  </si>
  <si>
    <t>16-05-29</t>
  </si>
  <si>
    <t>VW Golf Turbo</t>
  </si>
  <si>
    <t>Rallycross Slovakiaring SLO</t>
  </si>
  <si>
    <t>16-06-05</t>
  </si>
  <si>
    <t>(14)=RC ÖM Sedlcany/CZ 22.5.(15)=MX W4 Cup (1) 22.5. (16)=MX W4 Cup (2) 22.5. (17)=MX Jugend ÖM Weyer 15.5. (18)=Slalom Stetteldorf 29.5.(19)=RC ÖM Greinbach  5.6.(20)=STBRC  Seggauberg 12.6.</t>
  </si>
  <si>
    <t>16-06-12</t>
  </si>
  <si>
    <t>16-06-26</t>
  </si>
  <si>
    <t>Rallycross Tapolca HU</t>
  </si>
  <si>
    <t>Schweiger Franz</t>
  </si>
  <si>
    <t>VW Polo GTI</t>
  </si>
  <si>
    <t>SCHWEIGER Franz</t>
  </si>
  <si>
    <t>16-08-21,</t>
  </si>
  <si>
    <t>16-10-09</t>
  </si>
  <si>
    <t>16-09-11</t>
  </si>
  <si>
    <t>16-04-11</t>
  </si>
  <si>
    <t>16-08-21</t>
  </si>
  <si>
    <t>16-07-10</t>
  </si>
  <si>
    <t>16-08-28</t>
  </si>
  <si>
    <t>16-10-16</t>
  </si>
  <si>
    <t>*57</t>
  </si>
  <si>
    <t>*61</t>
  </si>
  <si>
    <t>16-08-03</t>
  </si>
  <si>
    <t>Ford Mondeo</t>
  </si>
  <si>
    <t>Audi A4</t>
  </si>
  <si>
    <t>Ford Focus</t>
  </si>
  <si>
    <t>Suzuki Ignis</t>
  </si>
  <si>
    <t>16-09-04</t>
  </si>
  <si>
    <t>Ford Focus/Suzuki Ignis</t>
  </si>
  <si>
    <t>(21)=Rallycross ÖM Tapolca/H  26.6. (22)=STBRC Naas 26.6. (23)= MSRR Slalom Stetteldorf 3.8. (24)=Rallycross Horn 21.08. (25)= STBRC Hofstätten/Raab21.8.(26)=Slalom Stetteldorf 4.9.  (27)=RC-ÖM Greinbach  11.9.</t>
  </si>
  <si>
    <r>
      <rPr>
        <sz val="10"/>
        <color rgb="FF002060"/>
        <rFont val="Arial"/>
        <family val="2"/>
      </rPr>
      <t>(28)=Bergrallye Semrich 11.9(29)=RC-ÖM Fuglau/Nordring  10.9.(30)=Bergrallye Gossendorf 16.9</t>
    </r>
    <r>
      <rPr>
        <sz val="10"/>
        <color rgb="FF00B050"/>
        <rFont val="Arial"/>
        <family val="2"/>
      </rPr>
      <t>.(31)=(32)=(33)=(34)=</t>
    </r>
  </si>
  <si>
    <t>Endstand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</si>
</sst>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"/>
  </numFmts>
  <fonts count="25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7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6" fillId="0" borderId="0" xfId="0" applyFont="1"/>
    <xf numFmtId="164" fontId="5" fillId="0" borderId="0" xfId="0" applyNumberFormat="1" applyFont="1"/>
    <xf numFmtId="0" fontId="5" fillId="0" borderId="0" xfId="0" applyFont="1"/>
    <xf numFmtId="0" fontId="4" fillId="0" borderId="0" xfId="0" applyFont="1"/>
    <xf numFmtId="164" fontId="7" fillId="0" borderId="0" xfId="0" quotePrefix="1" applyNumberFormat="1" applyFont="1"/>
    <xf numFmtId="164" fontId="7" fillId="0" borderId="0" xfId="0" applyNumberFormat="1" applyFont="1"/>
    <xf numFmtId="0" fontId="7" fillId="0" borderId="0" xfId="0" applyFont="1"/>
    <xf numFmtId="1" fontId="8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0" fontId="8" fillId="0" borderId="0" xfId="0" applyFont="1"/>
    <xf numFmtId="164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0" fontId="7" fillId="0" borderId="4" xfId="0" applyFont="1" applyBorder="1"/>
    <xf numFmtId="0" fontId="7" fillId="0" borderId="5" xfId="0" applyFont="1" applyBorder="1"/>
    <xf numFmtId="0" fontId="9" fillId="0" borderId="6" xfId="0" applyFont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7" fillId="2" borderId="0" xfId="0" applyFont="1" applyFill="1"/>
    <xf numFmtId="1" fontId="8" fillId="0" borderId="0" xfId="0" applyNumberFormat="1" applyFont="1"/>
    <xf numFmtId="0" fontId="9" fillId="0" borderId="7" xfId="0" applyFont="1" applyBorder="1" applyAlignment="1">
      <alignment horizontal="center"/>
    </xf>
    <xf numFmtId="0" fontId="7" fillId="2" borderId="8" xfId="0" applyFont="1" applyFill="1" applyBorder="1"/>
    <xf numFmtId="0" fontId="9" fillId="2" borderId="1" xfId="0" applyFont="1" applyFill="1" applyBorder="1"/>
    <xf numFmtId="0" fontId="9" fillId="2" borderId="9" xfId="0" applyFont="1" applyFill="1" applyBorder="1"/>
    <xf numFmtId="0" fontId="14" fillId="0" borderId="5" xfId="0" applyFont="1" applyBorder="1"/>
    <xf numFmtId="0" fontId="15" fillId="0" borderId="5" xfId="0" applyFont="1" applyBorder="1"/>
    <xf numFmtId="0" fontId="15" fillId="0" borderId="10" xfId="0" applyFont="1" applyBorder="1"/>
    <xf numFmtId="0" fontId="15" fillId="0" borderId="0" xfId="0" applyFont="1"/>
    <xf numFmtId="14" fontId="16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4" fillId="0" borderId="11" xfId="0" applyFont="1" applyBorder="1"/>
    <xf numFmtId="0" fontId="15" fillId="0" borderId="11" xfId="0" applyFont="1" applyBorder="1"/>
    <xf numFmtId="1" fontId="12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/>
    <xf numFmtId="0" fontId="10" fillId="0" borderId="0" xfId="0" applyFont="1"/>
    <xf numFmtId="0" fontId="18" fillId="0" borderId="0" xfId="0" applyFont="1"/>
    <xf numFmtId="0" fontId="7" fillId="0" borderId="0" xfId="0" applyFont="1" applyFill="1" applyBorder="1"/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1" fontId="7" fillId="2" borderId="0" xfId="0" applyNumberFormat="1" applyFont="1" applyFill="1"/>
    <xf numFmtId="0" fontId="13" fillId="0" borderId="0" xfId="0" applyFont="1"/>
    <xf numFmtId="0" fontId="7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9" fillId="2" borderId="0" xfId="0" applyFont="1" applyFill="1" applyBorder="1"/>
    <xf numFmtId="1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7" fillId="0" borderId="0" xfId="0" applyFont="1" applyFill="1"/>
    <xf numFmtId="164" fontId="7" fillId="4" borderId="0" xfId="0" applyNumberFormat="1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7" fillId="3" borderId="0" xfId="0" applyFont="1" applyFill="1"/>
    <xf numFmtId="0" fontId="9" fillId="2" borderId="14" xfId="0" applyFont="1" applyFill="1" applyBorder="1"/>
    <xf numFmtId="0" fontId="7" fillId="2" borderId="14" xfId="0" applyFont="1" applyFill="1" applyBorder="1"/>
    <xf numFmtId="0" fontId="13" fillId="2" borderId="14" xfId="0" applyFont="1" applyFill="1" applyBorder="1"/>
    <xf numFmtId="1" fontId="12" fillId="2" borderId="14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2" borderId="13" xfId="0" applyFont="1" applyFill="1" applyBorder="1"/>
    <xf numFmtId="0" fontId="9" fillId="2" borderId="13" xfId="0" applyFont="1" applyFill="1" applyBorder="1"/>
    <xf numFmtId="1" fontId="12" fillId="2" borderId="13" xfId="0" applyNumberFormat="1" applyFont="1" applyFill="1" applyBorder="1" applyAlignment="1">
      <alignment horizontal="center"/>
    </xf>
    <xf numFmtId="164" fontId="7" fillId="0" borderId="0" xfId="0" applyNumberFormat="1" applyFont="1" applyFill="1"/>
    <xf numFmtId="1" fontId="8" fillId="0" borderId="0" xfId="0" applyNumberFormat="1" applyFont="1" applyFill="1" applyBorder="1"/>
    <xf numFmtId="0" fontId="8" fillId="0" borderId="0" xfId="0" applyFont="1" applyFill="1" applyBorder="1"/>
    <xf numFmtId="1" fontId="8" fillId="0" borderId="0" xfId="0" applyNumberFormat="1" applyFont="1" applyFill="1"/>
    <xf numFmtId="164" fontId="7" fillId="5" borderId="0" xfId="0" applyNumberFormat="1" applyFont="1" applyFill="1"/>
    <xf numFmtId="0" fontId="7" fillId="5" borderId="0" xfId="0" applyFont="1" applyFill="1"/>
    <xf numFmtId="1" fontId="8" fillId="5" borderId="0" xfId="0" applyNumberFormat="1" applyFont="1" applyFill="1" applyBorder="1"/>
    <xf numFmtId="0" fontId="8" fillId="5" borderId="0" xfId="0" applyFont="1" applyFill="1" applyBorder="1"/>
    <xf numFmtId="0" fontId="7" fillId="5" borderId="0" xfId="0" applyFont="1" applyFill="1" applyBorder="1"/>
    <xf numFmtId="0" fontId="8" fillId="5" borderId="0" xfId="0" applyFont="1" applyFill="1"/>
    <xf numFmtId="1" fontId="8" fillId="5" borderId="0" xfId="0" applyNumberFormat="1" applyFont="1" applyFill="1"/>
    <xf numFmtId="0" fontId="16" fillId="0" borderId="4" xfId="0" applyFont="1" applyFill="1" applyBorder="1" applyAlignment="1">
      <alignment horizontal="left"/>
    </xf>
    <xf numFmtId="0" fontId="14" fillId="0" borderId="5" xfId="0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5" xfId="0" applyFont="1" applyFill="1" applyBorder="1"/>
    <xf numFmtId="0" fontId="15" fillId="0" borderId="1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/>
    <xf numFmtId="14" fontId="8" fillId="0" borderId="0" xfId="0" applyNumberFormat="1" applyFont="1" applyFill="1" applyBorder="1" applyAlignment="1"/>
    <xf numFmtId="14" fontId="16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9" fillId="0" borderId="1" xfId="0" applyFont="1" applyFill="1" applyBorder="1"/>
    <xf numFmtId="0" fontId="9" fillId="0" borderId="8" xfId="0" applyFont="1" applyFill="1" applyBorder="1" applyAlignment="1">
      <alignment horizontal="right"/>
    </xf>
    <xf numFmtId="0" fontId="11" fillId="0" borderId="1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NumberFormat="1" applyFont="1"/>
    <xf numFmtId="164" fontId="20" fillId="0" borderId="0" xfId="0" quotePrefix="1" applyNumberFormat="1" applyFont="1"/>
    <xf numFmtId="164" fontId="20" fillId="0" borderId="0" xfId="0" applyNumberFormat="1" applyFont="1"/>
    <xf numFmtId="0" fontId="20" fillId="0" borderId="0" xfId="0" applyFont="1"/>
    <xf numFmtId="1" fontId="21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1" fontId="20" fillId="0" borderId="0" xfId="0" applyNumberFormat="1" applyFont="1" applyBorder="1"/>
    <xf numFmtId="0" fontId="21" fillId="0" borderId="0" xfId="0" applyFont="1"/>
    <xf numFmtId="0" fontId="20" fillId="0" borderId="0" xfId="0" applyFont="1" applyFill="1"/>
    <xf numFmtId="0" fontId="18" fillId="0" borderId="1" xfId="0" applyFont="1" applyBorder="1"/>
    <xf numFmtId="0" fontId="22" fillId="0" borderId="0" xfId="0" applyFont="1" applyFill="1"/>
    <xf numFmtId="0" fontId="23" fillId="0" borderId="0" xfId="0" applyFont="1"/>
    <xf numFmtId="0" fontId="24" fillId="0" borderId="0" xfId="0" applyFont="1"/>
    <xf numFmtId="1" fontId="24" fillId="0" borderId="0" xfId="0" applyNumberFormat="1" applyFont="1"/>
    <xf numFmtId="0" fontId="22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14" fontId="16" fillId="0" borderId="0" xfId="0" applyNumberFormat="1" applyFont="1" applyBorder="1" applyAlignment="1">
      <alignment horizontal="left"/>
    </xf>
    <xf numFmtId="0" fontId="7" fillId="0" borderId="0" xfId="0" applyFont="1" applyBorder="1" applyAlignme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7"/>
  <sheetViews>
    <sheetView topLeftCell="A4" zoomScale="80" zoomScaleNormal="80" workbookViewId="0">
      <selection activeCell="AM5" sqref="AM5"/>
    </sheetView>
  </sheetViews>
  <sheetFormatPr baseColWidth="10" defaultColWidth="9.140625" defaultRowHeight="12.75" x14ac:dyDescent="0.2"/>
  <cols>
    <col min="1" max="1" width="4.28515625" style="11" customWidth="1"/>
    <col min="2" max="2" width="24.85546875" style="11" customWidth="1"/>
    <col min="3" max="3" width="27.140625" style="11" customWidth="1"/>
    <col min="4" max="4" width="3.7109375" style="25" customWidth="1"/>
    <col min="5" max="5" width="3" style="25" customWidth="1"/>
    <col min="6" max="6" width="3.28515625" style="25" customWidth="1"/>
    <col min="7" max="7" width="2.85546875" style="25" customWidth="1"/>
    <col min="8" max="8" width="3.28515625" style="25" customWidth="1"/>
    <col min="9" max="9" width="2.85546875" style="25" customWidth="1"/>
    <col min="10" max="11" width="3.28515625" style="25" customWidth="1"/>
    <col min="12" max="12" width="3.42578125" style="25" customWidth="1"/>
    <col min="13" max="15" width="3.28515625" style="25" customWidth="1"/>
    <col min="16" max="16" width="2.85546875" style="25" customWidth="1"/>
    <col min="17" max="19" width="3.28515625" style="25" customWidth="1"/>
    <col min="20" max="20" width="3.42578125" style="25" customWidth="1"/>
    <col min="21" max="22" width="3.28515625" style="25" customWidth="1"/>
    <col min="23" max="23" width="3.5703125" style="25" customWidth="1"/>
    <col min="24" max="24" width="3.42578125" style="25" customWidth="1"/>
    <col min="25" max="28" width="3.28515625" style="25" customWidth="1"/>
    <col min="29" max="29" width="2.85546875" style="79" customWidth="1"/>
    <col min="30" max="30" width="3.28515625" style="79" customWidth="1"/>
    <col min="31" max="31" width="3.140625" style="79" customWidth="1"/>
    <col min="32" max="33" width="3.28515625" style="79" customWidth="1"/>
    <col min="34" max="34" width="3.7109375" style="79" customWidth="1"/>
    <col min="35" max="37" width="3.42578125" style="79" customWidth="1"/>
    <col min="38" max="39" width="7.140625" style="25" customWidth="1"/>
    <col min="40" max="40" width="4.7109375" style="25" customWidth="1"/>
    <col min="41" max="41" width="24.7109375" style="11" customWidth="1"/>
    <col min="42" max="42" width="31" style="11" customWidth="1"/>
    <col min="43" max="43" width="3" style="25" hidden="1" customWidth="1"/>
    <col min="44" max="44" width="3.42578125" style="25" customWidth="1"/>
    <col min="45" max="45" width="3" style="25" customWidth="1"/>
    <col min="46" max="46" width="3.5703125" style="11" customWidth="1"/>
    <col min="47" max="47" width="3.140625" style="11" customWidth="1"/>
    <col min="48" max="48" width="3.28515625" style="11" customWidth="1"/>
    <col min="49" max="50" width="3.140625" style="11" customWidth="1"/>
    <col min="51" max="51" width="3" style="11" customWidth="1"/>
    <col min="52" max="52" width="3.140625" style="11" customWidth="1"/>
    <col min="53" max="53" width="3" style="11" customWidth="1"/>
    <col min="54" max="54" width="3.140625" style="11" customWidth="1"/>
    <col min="55" max="55" width="3.85546875" style="11" customWidth="1"/>
    <col min="56" max="56" width="3" style="11" customWidth="1"/>
    <col min="57" max="57" width="3.28515625" style="11" customWidth="1"/>
    <col min="58" max="58" width="3.42578125" style="11" customWidth="1"/>
    <col min="59" max="59" width="3.28515625" style="11" customWidth="1"/>
    <col min="60" max="60" width="3" style="11" customWidth="1"/>
    <col min="61" max="62" width="2.7109375" style="11" customWidth="1"/>
    <col min="63" max="63" width="3" style="11" customWidth="1"/>
    <col min="64" max="67" width="3.140625" style="11" customWidth="1"/>
    <col min="68" max="68" width="3" style="11" customWidth="1"/>
    <col min="69" max="70" width="2.7109375" style="11" customWidth="1"/>
    <col min="71" max="71" width="2.85546875" style="11" customWidth="1"/>
    <col min="72" max="72" width="3.140625" style="11" customWidth="1"/>
    <col min="73" max="73" width="0.28515625" style="11" customWidth="1"/>
    <col min="74" max="75" width="7.5703125" style="11" customWidth="1"/>
    <col min="76" max="16384" width="9.140625" style="11"/>
  </cols>
  <sheetData>
    <row r="1" spans="1:75" s="41" customFormat="1" ht="16.5" thickBot="1" x14ac:dyDescent="0.3">
      <c r="A1" s="111" t="s">
        <v>260</v>
      </c>
      <c r="B1" s="112"/>
      <c r="C1" s="112"/>
      <c r="D1" s="112"/>
      <c r="E1" s="11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114"/>
      <c r="AE1" s="114"/>
      <c r="AF1" s="114"/>
      <c r="AG1" s="114"/>
      <c r="AH1" s="114"/>
      <c r="AI1" s="114"/>
      <c r="AJ1" s="114"/>
      <c r="AK1" s="114"/>
      <c r="AL1" s="115" t="s">
        <v>31</v>
      </c>
      <c r="AM1" s="116"/>
      <c r="AN1" s="57"/>
      <c r="AO1" s="38"/>
      <c r="AP1" s="38"/>
      <c r="AQ1" s="39"/>
      <c r="AR1" s="39"/>
      <c r="AS1" s="39"/>
      <c r="AT1" s="38"/>
      <c r="AU1" s="38"/>
      <c r="AV1" s="38"/>
      <c r="AW1" s="38"/>
      <c r="AX1" s="38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58"/>
      <c r="BW1" s="40"/>
    </row>
    <row r="2" spans="1:75" s="41" customFormat="1" ht="4.5" customHeight="1" x14ac:dyDescent="0.25">
      <c r="A2" s="117"/>
      <c r="B2" s="118"/>
      <c r="C2" s="118"/>
      <c r="D2" s="118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120"/>
      <c r="AE2" s="120"/>
      <c r="AF2" s="120"/>
      <c r="AG2" s="120"/>
      <c r="AH2" s="120"/>
      <c r="AI2" s="120"/>
      <c r="AJ2" s="120"/>
      <c r="AK2" s="120"/>
      <c r="AL2" s="119"/>
      <c r="AM2" s="121"/>
      <c r="AN2" s="50"/>
      <c r="AO2" s="51"/>
      <c r="AP2" s="51"/>
      <c r="AQ2" s="52"/>
      <c r="AR2" s="52"/>
      <c r="AS2" s="52"/>
      <c r="AT2" s="51"/>
      <c r="AU2" s="51"/>
      <c r="AV2" s="51"/>
      <c r="AW2" s="51"/>
      <c r="AX2" s="51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3"/>
      <c r="BW2" s="54"/>
    </row>
    <row r="3" spans="1:75" ht="15.75" customHeight="1" x14ac:dyDescent="0.25">
      <c r="A3" s="61" t="s">
        <v>0</v>
      </c>
      <c r="B3" s="122"/>
      <c r="C3" s="123"/>
      <c r="D3" s="124"/>
      <c r="E3" s="124"/>
      <c r="F3" s="12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26" t="s">
        <v>314</v>
      </c>
      <c r="AB3" s="89"/>
      <c r="AC3" s="127"/>
      <c r="AD3" s="127"/>
      <c r="AE3" s="127"/>
      <c r="AF3" s="127"/>
      <c r="AG3" s="127"/>
      <c r="AH3" s="127"/>
      <c r="AI3" s="127"/>
      <c r="AJ3" s="127"/>
      <c r="AK3" s="127"/>
      <c r="AL3" s="166">
        <f ca="1">TODAY()</f>
        <v>42701</v>
      </c>
      <c r="AM3" s="167"/>
      <c r="AN3" s="14"/>
      <c r="AO3" s="13"/>
      <c r="AP3" s="13"/>
      <c r="AT3" s="42"/>
      <c r="AU3" s="43"/>
      <c r="AV3" s="43"/>
      <c r="AW3" s="44"/>
      <c r="AX3" s="43"/>
      <c r="AY3" s="25"/>
      <c r="AZ3" s="25"/>
      <c r="BA3" s="25"/>
      <c r="BB3" s="25"/>
      <c r="BC3" s="25"/>
      <c r="BD3" s="25"/>
      <c r="BE3" s="25"/>
      <c r="BJ3" s="25"/>
      <c r="BK3" s="25"/>
      <c r="BL3" s="25"/>
      <c r="BM3" s="25"/>
      <c r="BQ3" s="45"/>
      <c r="BR3" s="25"/>
      <c r="BS3" s="25"/>
      <c r="BT3" s="25"/>
      <c r="BU3" s="25"/>
      <c r="BV3" s="168"/>
      <c r="BW3" s="169"/>
    </row>
    <row r="4" spans="1:75" ht="4.5" customHeight="1" x14ac:dyDescent="0.25">
      <c r="A4" s="126"/>
      <c r="B4" s="122"/>
      <c r="C4" s="123"/>
      <c r="D4" s="124"/>
      <c r="E4" s="124"/>
      <c r="F4" s="12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127"/>
      <c r="AD4" s="127"/>
      <c r="AE4" s="127"/>
      <c r="AF4" s="127"/>
      <c r="AG4" s="127"/>
      <c r="AH4" s="127"/>
      <c r="AI4" s="127"/>
      <c r="AJ4" s="127"/>
      <c r="AK4" s="127"/>
      <c r="AL4" s="89"/>
      <c r="AM4" s="89"/>
      <c r="AN4" s="45"/>
      <c r="AO4" s="13"/>
      <c r="AP4" s="13"/>
      <c r="AT4" s="42"/>
      <c r="AU4" s="43"/>
      <c r="AV4" s="43"/>
      <c r="AW4" s="44"/>
      <c r="AX4" s="43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</row>
    <row r="5" spans="1:75" s="147" customFormat="1" x14ac:dyDescent="0.2">
      <c r="A5" s="161" t="s">
        <v>269</v>
      </c>
      <c r="B5" s="161"/>
      <c r="C5" s="161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49"/>
      <c r="AE5" s="149"/>
      <c r="AF5" s="149"/>
      <c r="AG5" s="149"/>
      <c r="AH5" s="149"/>
      <c r="AI5" s="149"/>
      <c r="AJ5" s="149"/>
      <c r="AK5" s="149"/>
      <c r="AL5" s="148"/>
      <c r="AM5" s="148"/>
    </row>
    <row r="6" spans="1:75" s="147" customFormat="1" x14ac:dyDescent="0.2">
      <c r="A6" s="161" t="s">
        <v>278</v>
      </c>
      <c r="B6" s="161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D6" s="149"/>
      <c r="AE6" s="149"/>
      <c r="AF6" s="149"/>
      <c r="AG6" s="149"/>
      <c r="AH6" s="149"/>
      <c r="AI6" s="149"/>
      <c r="AJ6" s="149"/>
      <c r="AK6" s="149"/>
      <c r="AL6" s="148"/>
      <c r="AM6" s="148"/>
      <c r="AN6" s="150"/>
    </row>
    <row r="7" spans="1:75" s="147" customFormat="1" x14ac:dyDescent="0.2">
      <c r="A7" s="161" t="s">
        <v>288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5"/>
      <c r="AD7" s="165"/>
      <c r="AE7" s="165"/>
      <c r="AF7" s="165"/>
      <c r="AG7" s="165"/>
      <c r="AH7" s="165"/>
      <c r="AI7" s="165"/>
      <c r="AJ7" s="165"/>
      <c r="AK7" s="165"/>
      <c r="AL7" s="161"/>
      <c r="AM7" s="161"/>
      <c r="AN7" s="150"/>
    </row>
    <row r="8" spans="1:75" s="147" customFormat="1" x14ac:dyDescent="0.2">
      <c r="A8" s="161" t="s">
        <v>312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149"/>
      <c r="AE8" s="149"/>
      <c r="AF8" s="149"/>
      <c r="AG8" s="149"/>
      <c r="AH8" s="149"/>
      <c r="AI8" s="149"/>
      <c r="AJ8" s="149"/>
      <c r="AK8" s="149"/>
      <c r="AL8" s="148"/>
      <c r="AM8" s="148"/>
      <c r="AN8" s="150"/>
    </row>
    <row r="9" spans="1:75" x14ac:dyDescent="0.2">
      <c r="A9" s="148" t="s">
        <v>313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128"/>
      <c r="AD9" s="128"/>
      <c r="AE9" s="128"/>
      <c r="AF9" s="128"/>
      <c r="AG9" s="128"/>
      <c r="AH9" s="128"/>
      <c r="AI9" s="128"/>
      <c r="AJ9" s="128"/>
      <c r="AK9" s="128"/>
      <c r="AL9" s="85"/>
      <c r="AM9" s="85"/>
      <c r="AN9" s="11"/>
      <c r="AQ9" s="11"/>
      <c r="AR9" s="11"/>
      <c r="AS9" s="11"/>
    </row>
    <row r="10" spans="1:75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28"/>
      <c r="AD10" s="128"/>
      <c r="AE10" s="128"/>
      <c r="AF10" s="128"/>
      <c r="AG10" s="128"/>
      <c r="AH10" s="128"/>
      <c r="AI10" s="128"/>
      <c r="AJ10" s="128"/>
      <c r="AK10" s="128"/>
      <c r="AL10" s="85"/>
      <c r="AM10" s="85"/>
      <c r="AN10" s="11"/>
      <c r="AQ10" s="11"/>
      <c r="AR10" s="11"/>
      <c r="AS10" s="11"/>
    </row>
    <row r="11" spans="1:75" ht="5.2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128"/>
      <c r="AD11" s="128"/>
      <c r="AE11" s="128"/>
      <c r="AF11" s="128"/>
      <c r="AG11" s="128"/>
      <c r="AH11" s="128"/>
      <c r="AI11" s="128"/>
      <c r="AJ11" s="128"/>
      <c r="AK11" s="128"/>
      <c r="AL11" s="85"/>
      <c r="AM11" s="85"/>
      <c r="AN11" s="11"/>
      <c r="AQ11" s="11"/>
      <c r="AR11" s="11"/>
      <c r="AS11" s="11"/>
    </row>
    <row r="12" spans="1:75" ht="12.75" customHeight="1" thickBot="1" x14ac:dyDescent="0.25">
      <c r="A12" s="61"/>
      <c r="B12" s="85" t="s">
        <v>1</v>
      </c>
      <c r="C12" s="61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30"/>
      <c r="AM12" s="89"/>
      <c r="AO12" s="14"/>
      <c r="AP12" s="14"/>
      <c r="AQ12" s="56"/>
      <c r="AR12" s="56"/>
      <c r="AS12" s="56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</row>
    <row r="13" spans="1:75" ht="13.9" customHeight="1" thickBot="1" x14ac:dyDescent="0.25">
      <c r="A13" s="131" t="s">
        <v>2</v>
      </c>
      <c r="B13" s="132" t="s">
        <v>3</v>
      </c>
      <c r="C13" s="132" t="s">
        <v>4</v>
      </c>
      <c r="D13" s="133">
        <v>1</v>
      </c>
      <c r="E13" s="133">
        <v>2</v>
      </c>
      <c r="F13" s="133">
        <v>3</v>
      </c>
      <c r="G13" s="133">
        <v>4</v>
      </c>
      <c r="H13" s="133">
        <v>5</v>
      </c>
      <c r="I13" s="133">
        <v>6</v>
      </c>
      <c r="J13" s="133">
        <v>7</v>
      </c>
      <c r="K13" s="133">
        <v>8</v>
      </c>
      <c r="L13" s="133">
        <v>9</v>
      </c>
      <c r="M13" s="133">
        <v>10</v>
      </c>
      <c r="N13" s="133">
        <v>11</v>
      </c>
      <c r="O13" s="133">
        <v>12</v>
      </c>
      <c r="P13" s="133">
        <v>13</v>
      </c>
      <c r="Q13" s="133">
        <v>14</v>
      </c>
      <c r="R13" s="133">
        <v>15</v>
      </c>
      <c r="S13" s="133">
        <v>16</v>
      </c>
      <c r="T13" s="133">
        <v>17</v>
      </c>
      <c r="U13" s="133">
        <v>18</v>
      </c>
      <c r="V13" s="133">
        <v>19</v>
      </c>
      <c r="W13" s="133">
        <v>20</v>
      </c>
      <c r="X13" s="133">
        <v>21</v>
      </c>
      <c r="Y13" s="133">
        <v>22</v>
      </c>
      <c r="Z13" s="133">
        <v>23</v>
      </c>
      <c r="AA13" s="133">
        <v>24</v>
      </c>
      <c r="AB13" s="133">
        <v>25</v>
      </c>
      <c r="AC13" s="133">
        <v>26</v>
      </c>
      <c r="AD13" s="133">
        <v>27</v>
      </c>
      <c r="AE13" s="133">
        <v>28</v>
      </c>
      <c r="AF13" s="133">
        <v>29</v>
      </c>
      <c r="AG13" s="133">
        <v>30</v>
      </c>
      <c r="AH13" s="133">
        <v>31</v>
      </c>
      <c r="AI13" s="133">
        <v>32</v>
      </c>
      <c r="AJ13" s="133">
        <v>33</v>
      </c>
      <c r="AK13" s="133">
        <v>34</v>
      </c>
      <c r="AL13" s="133" t="s">
        <v>5</v>
      </c>
      <c r="AM13" s="134" t="s">
        <v>5</v>
      </c>
      <c r="AN13" s="26"/>
      <c r="AO13" s="27"/>
      <c r="AP13" s="27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34"/>
    </row>
    <row r="14" spans="1:75" ht="12" customHeight="1" x14ac:dyDescent="0.2">
      <c r="A14" s="135" t="s">
        <v>6</v>
      </c>
      <c r="B14" s="135" t="s">
        <v>6</v>
      </c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 t="s">
        <v>7</v>
      </c>
      <c r="AM14" s="137" t="s">
        <v>8</v>
      </c>
      <c r="AN14" s="48"/>
      <c r="AO14" s="46"/>
      <c r="AP14" s="46"/>
      <c r="AQ14" s="83"/>
      <c r="AR14" s="83"/>
      <c r="AS14" s="83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9"/>
      <c r="BW14" s="49"/>
    </row>
    <row r="15" spans="1:75" s="32" customFormat="1" x14ac:dyDescent="0.2">
      <c r="A15" s="135">
        <v>1</v>
      </c>
      <c r="B15" s="135" t="s">
        <v>224</v>
      </c>
      <c r="C15" s="135" t="s">
        <v>163</v>
      </c>
      <c r="D15" s="138">
        <v>137</v>
      </c>
      <c r="E15" s="88"/>
      <c r="F15" s="88"/>
      <c r="G15" s="139"/>
      <c r="H15" s="88"/>
      <c r="I15" s="138"/>
      <c r="J15" s="88">
        <v>77</v>
      </c>
      <c r="K15" s="88"/>
      <c r="L15" s="138"/>
      <c r="M15" s="88"/>
      <c r="N15" s="88"/>
      <c r="O15" s="88"/>
      <c r="P15" s="88"/>
      <c r="Q15" s="138">
        <v>151</v>
      </c>
      <c r="R15" s="88"/>
      <c r="S15" s="88"/>
      <c r="T15" s="88"/>
      <c r="U15" s="88"/>
      <c r="V15" s="88">
        <v>76</v>
      </c>
      <c r="W15" s="88"/>
      <c r="X15" s="88">
        <v>148</v>
      </c>
      <c r="Y15" s="88"/>
      <c r="Z15" s="136"/>
      <c r="AA15" s="136">
        <v>85</v>
      </c>
      <c r="AB15" s="136"/>
      <c r="AC15" s="136"/>
      <c r="AD15" s="136">
        <v>76</v>
      </c>
      <c r="AE15" s="136"/>
      <c r="AF15" s="136">
        <v>89</v>
      </c>
      <c r="AG15" s="136"/>
      <c r="AH15" s="136"/>
      <c r="AI15" s="30"/>
      <c r="AJ15" s="30"/>
      <c r="AK15" s="30"/>
      <c r="AL15" s="30">
        <f>SUM(B15,(D15:AK15))</f>
        <v>839</v>
      </c>
      <c r="AM15" s="55">
        <f t="shared" ref="AM15:AM40" si="0">SUM(D15:AK15)</f>
        <v>839</v>
      </c>
      <c r="AN15" s="31"/>
      <c r="AO15" s="29"/>
      <c r="AP15" s="29"/>
      <c r="AQ15" s="30"/>
      <c r="AR15" s="30"/>
      <c r="AS15" s="30"/>
      <c r="AT15" s="29"/>
      <c r="AU15" s="30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0"/>
      <c r="BR15" s="30"/>
      <c r="BS15" s="30"/>
      <c r="BT15" s="30"/>
      <c r="BU15" s="30"/>
      <c r="BV15" s="30"/>
      <c r="BW15" s="55"/>
    </row>
    <row r="16" spans="1:75" s="32" customFormat="1" x14ac:dyDescent="0.2">
      <c r="A16" s="135">
        <v>2</v>
      </c>
      <c r="B16" s="135" t="s">
        <v>243</v>
      </c>
      <c r="C16" s="135" t="s">
        <v>241</v>
      </c>
      <c r="D16" s="138">
        <v>141</v>
      </c>
      <c r="E16" s="88"/>
      <c r="F16" s="88"/>
      <c r="G16" s="139"/>
      <c r="H16" s="88"/>
      <c r="I16" s="138"/>
      <c r="J16" s="88">
        <v>64</v>
      </c>
      <c r="K16" s="88"/>
      <c r="L16" s="138"/>
      <c r="M16" s="88"/>
      <c r="N16" s="88"/>
      <c r="O16" s="88"/>
      <c r="P16" s="88"/>
      <c r="Q16" s="138">
        <v>149</v>
      </c>
      <c r="R16" s="88"/>
      <c r="S16" s="88"/>
      <c r="T16" s="88"/>
      <c r="U16" s="88">
        <v>39</v>
      </c>
      <c r="V16" s="88"/>
      <c r="W16" s="88"/>
      <c r="X16" s="88">
        <v>146</v>
      </c>
      <c r="Y16" s="88"/>
      <c r="Z16" s="136"/>
      <c r="AA16" s="136">
        <v>70</v>
      </c>
      <c r="AB16" s="136"/>
      <c r="AC16" s="136"/>
      <c r="AD16" s="136">
        <v>77</v>
      </c>
      <c r="AE16" s="136"/>
      <c r="AF16" s="136">
        <v>75</v>
      </c>
      <c r="AG16" s="136"/>
      <c r="AH16" s="136"/>
      <c r="AI16" s="30"/>
      <c r="AJ16" s="36"/>
      <c r="AK16" s="36"/>
      <c r="AL16" s="30">
        <f>SUM(B16,(D16:AK16))</f>
        <v>761</v>
      </c>
      <c r="AM16" s="55">
        <f t="shared" si="0"/>
        <v>761</v>
      </c>
      <c r="AN16" s="31"/>
      <c r="AO16" s="29"/>
      <c r="AP16" s="29"/>
      <c r="AQ16" s="30"/>
      <c r="AR16" s="30"/>
      <c r="AS16" s="30"/>
      <c r="AT16" s="29"/>
      <c r="AU16" s="30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0"/>
      <c r="BR16" s="30"/>
      <c r="BS16" s="30"/>
      <c r="BT16" s="30"/>
      <c r="BU16" s="36"/>
      <c r="BV16" s="30"/>
      <c r="BW16" s="55"/>
    </row>
    <row r="17" spans="1:75" s="32" customFormat="1" x14ac:dyDescent="0.2">
      <c r="A17" s="135">
        <v>3</v>
      </c>
      <c r="B17" s="135" t="s">
        <v>155</v>
      </c>
      <c r="C17" s="135" t="s">
        <v>280</v>
      </c>
      <c r="D17" s="138"/>
      <c r="E17" s="88"/>
      <c r="F17" s="88"/>
      <c r="G17" s="139"/>
      <c r="H17" s="88"/>
      <c r="I17" s="138"/>
      <c r="J17" s="88"/>
      <c r="K17" s="88"/>
      <c r="L17" s="138"/>
      <c r="M17" s="88"/>
      <c r="N17" s="140"/>
      <c r="O17" s="88"/>
      <c r="P17" s="88"/>
      <c r="Q17" s="88">
        <v>151</v>
      </c>
      <c r="R17" s="88"/>
      <c r="S17" s="88"/>
      <c r="T17" s="88"/>
      <c r="U17" s="88"/>
      <c r="V17" s="88">
        <v>72</v>
      </c>
      <c r="W17" s="88"/>
      <c r="X17" s="88">
        <v>150</v>
      </c>
      <c r="Y17" s="88"/>
      <c r="Z17" s="136">
        <v>38</v>
      </c>
      <c r="AA17" s="136">
        <v>77</v>
      </c>
      <c r="AB17" s="136"/>
      <c r="AC17" s="136">
        <v>43</v>
      </c>
      <c r="AD17" s="136">
        <v>73</v>
      </c>
      <c r="AE17" s="136"/>
      <c r="AF17" s="136">
        <v>77</v>
      </c>
      <c r="AG17" s="136"/>
      <c r="AH17" s="136"/>
      <c r="AI17" s="30"/>
      <c r="AJ17" s="30"/>
      <c r="AK17" s="30"/>
      <c r="AL17" s="30">
        <f>SUM(B17,(G17:AK17))</f>
        <v>681</v>
      </c>
      <c r="AM17" s="55">
        <f t="shared" si="0"/>
        <v>681</v>
      </c>
      <c r="AN17" s="31"/>
      <c r="AO17" s="29"/>
      <c r="AP17" s="29"/>
      <c r="AQ17" s="30"/>
      <c r="AR17" s="30"/>
      <c r="AS17" s="30"/>
      <c r="AT17" s="29"/>
      <c r="AU17" s="30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0"/>
      <c r="BR17" s="30"/>
      <c r="BS17" s="30"/>
      <c r="BT17" s="30"/>
      <c r="BU17" s="30"/>
      <c r="BV17" s="30"/>
      <c r="BW17" s="55"/>
    </row>
    <row r="18" spans="1:75" s="32" customFormat="1" x14ac:dyDescent="0.2">
      <c r="A18" s="135">
        <v>4</v>
      </c>
      <c r="B18" s="135" t="s">
        <v>33</v>
      </c>
      <c r="C18" s="135" t="s">
        <v>226</v>
      </c>
      <c r="D18" s="138"/>
      <c r="E18" s="88" t="s">
        <v>304</v>
      </c>
      <c r="F18" s="88">
        <v>62</v>
      </c>
      <c r="G18" s="139"/>
      <c r="H18" s="88">
        <v>60</v>
      </c>
      <c r="I18" s="138"/>
      <c r="J18" s="88"/>
      <c r="K18" s="88"/>
      <c r="L18" s="138"/>
      <c r="M18" s="88"/>
      <c r="N18" s="88"/>
      <c r="O18" s="88"/>
      <c r="P18" s="88">
        <v>63</v>
      </c>
      <c r="Q18" s="88"/>
      <c r="R18" s="88"/>
      <c r="S18" s="88"/>
      <c r="T18" s="88"/>
      <c r="U18" s="88"/>
      <c r="V18" s="88"/>
      <c r="W18" s="88">
        <v>63</v>
      </c>
      <c r="X18" s="88"/>
      <c r="Y18" s="88">
        <v>61</v>
      </c>
      <c r="Z18" s="136"/>
      <c r="AA18" s="136"/>
      <c r="AB18" s="136">
        <v>71</v>
      </c>
      <c r="AC18" s="136"/>
      <c r="AD18" s="136"/>
      <c r="AE18" s="136">
        <v>63</v>
      </c>
      <c r="AF18" s="136"/>
      <c r="AG18" s="136">
        <v>62</v>
      </c>
      <c r="AH18" s="136"/>
      <c r="AI18" s="30"/>
      <c r="AJ18" s="30"/>
      <c r="AK18" s="30"/>
      <c r="AL18" s="30">
        <f>SUM(B18,(D18:AK18))</f>
        <v>505</v>
      </c>
      <c r="AM18" s="55">
        <f t="shared" si="0"/>
        <v>505</v>
      </c>
      <c r="AN18" s="31"/>
      <c r="AO18" s="29"/>
      <c r="AP18" s="29"/>
      <c r="AQ18" s="30"/>
      <c r="AR18" s="30"/>
      <c r="AS18" s="30"/>
      <c r="AT18" s="29"/>
      <c r="AU18" s="30"/>
      <c r="AV18" s="36"/>
      <c r="AW18" s="36"/>
      <c r="AX18" s="36"/>
      <c r="AY18" s="36"/>
      <c r="AZ18" s="36"/>
      <c r="BA18" s="36"/>
      <c r="BB18" s="36"/>
      <c r="BC18" s="29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0"/>
      <c r="BR18" s="30"/>
      <c r="BS18" s="30"/>
      <c r="BT18" s="30"/>
      <c r="BU18" s="36"/>
      <c r="BV18" s="30"/>
      <c r="BW18" s="55"/>
    </row>
    <row r="19" spans="1:75" s="32" customFormat="1" x14ac:dyDescent="0.2">
      <c r="A19" s="135">
        <v>5</v>
      </c>
      <c r="B19" s="135" t="s">
        <v>223</v>
      </c>
      <c r="C19" s="135" t="s">
        <v>225</v>
      </c>
      <c r="D19" s="138"/>
      <c r="E19" s="88"/>
      <c r="F19" s="88"/>
      <c r="G19" s="139"/>
      <c r="H19" s="88"/>
      <c r="I19" s="138"/>
      <c r="J19" s="88">
        <v>77</v>
      </c>
      <c r="K19" s="88"/>
      <c r="L19" s="138"/>
      <c r="M19" s="88"/>
      <c r="N19" s="88"/>
      <c r="O19" s="88"/>
      <c r="P19" s="88"/>
      <c r="Q19" s="88"/>
      <c r="R19" s="88"/>
      <c r="S19" s="88"/>
      <c r="T19" s="88"/>
      <c r="U19" s="88">
        <v>43</v>
      </c>
      <c r="V19" s="88">
        <v>77</v>
      </c>
      <c r="W19" s="88"/>
      <c r="X19" s="88"/>
      <c r="Y19" s="88"/>
      <c r="Z19" s="136">
        <v>51</v>
      </c>
      <c r="AA19" s="136">
        <v>77</v>
      </c>
      <c r="AB19" s="136"/>
      <c r="AC19" s="136">
        <v>43</v>
      </c>
      <c r="AD19" s="136">
        <v>68</v>
      </c>
      <c r="AE19" s="136"/>
      <c r="AF19" s="136"/>
      <c r="AG19" s="136"/>
      <c r="AH19" s="136"/>
      <c r="AI19" s="30"/>
      <c r="AJ19" s="30"/>
      <c r="AK19" s="30"/>
      <c r="AL19" s="30">
        <f>SUM(B19,(D19:AK19))</f>
        <v>436</v>
      </c>
      <c r="AM19" s="55">
        <f t="shared" si="0"/>
        <v>436</v>
      </c>
      <c r="AN19" s="31"/>
      <c r="AO19" s="29"/>
      <c r="AP19" s="29"/>
      <c r="AQ19" s="30"/>
      <c r="AR19" s="30"/>
      <c r="AS19" s="30"/>
      <c r="AT19" s="36"/>
      <c r="AU19" s="36"/>
      <c r="AV19" s="36"/>
      <c r="AW19" s="36"/>
      <c r="AX19" s="36"/>
      <c r="AY19" s="36"/>
      <c r="AZ19" s="36"/>
      <c r="BA19" s="36"/>
      <c r="BB19" s="36"/>
      <c r="BC19" s="29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0"/>
      <c r="BW19" s="55"/>
    </row>
    <row r="20" spans="1:75" s="32" customFormat="1" x14ac:dyDescent="0.2">
      <c r="A20" s="135">
        <v>6</v>
      </c>
      <c r="B20" s="141" t="s">
        <v>247</v>
      </c>
      <c r="C20" s="135" t="s">
        <v>246</v>
      </c>
      <c r="D20" s="138"/>
      <c r="E20" s="88"/>
      <c r="F20" s="88"/>
      <c r="G20" s="139"/>
      <c r="H20" s="88"/>
      <c r="I20" s="138"/>
      <c r="J20" s="88">
        <v>68</v>
      </c>
      <c r="K20" s="88"/>
      <c r="L20" s="138"/>
      <c r="M20" s="88"/>
      <c r="N20" s="88"/>
      <c r="O20" s="88"/>
      <c r="P20" s="88"/>
      <c r="Q20" s="88"/>
      <c r="R20" s="88"/>
      <c r="S20" s="88"/>
      <c r="T20" s="88"/>
      <c r="U20" s="88"/>
      <c r="V20" s="88">
        <v>81</v>
      </c>
      <c r="W20" s="88"/>
      <c r="X20" s="88"/>
      <c r="Y20" s="88"/>
      <c r="Z20" s="88"/>
      <c r="AA20" s="136">
        <v>73</v>
      </c>
      <c r="AB20" s="136"/>
      <c r="AC20" s="136"/>
      <c r="AD20" s="136">
        <v>75</v>
      </c>
      <c r="AE20" s="136"/>
      <c r="AF20" s="136">
        <v>71</v>
      </c>
      <c r="AG20" s="136"/>
      <c r="AH20" s="136"/>
      <c r="AI20" s="30"/>
      <c r="AJ20" s="30"/>
      <c r="AK20" s="30"/>
      <c r="AL20" s="30">
        <f>SUM(B20,(D20:AK20))</f>
        <v>368</v>
      </c>
      <c r="AM20" s="55">
        <f t="shared" si="0"/>
        <v>368</v>
      </c>
      <c r="AN20" s="31"/>
      <c r="AO20" s="29"/>
      <c r="AP20" s="29"/>
      <c r="AQ20" s="30"/>
      <c r="AR20" s="30"/>
      <c r="AS20" s="30"/>
      <c r="AT20" s="36"/>
      <c r="AU20" s="30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0"/>
      <c r="BR20" s="30"/>
      <c r="BS20" s="30"/>
      <c r="BT20" s="30"/>
      <c r="BU20" s="30"/>
      <c r="BV20" s="30"/>
      <c r="BW20" s="55"/>
    </row>
    <row r="21" spans="1:75" s="32" customFormat="1" x14ac:dyDescent="0.2">
      <c r="A21" s="135">
        <v>7</v>
      </c>
      <c r="B21" s="135" t="s">
        <v>294</v>
      </c>
      <c r="C21" s="135" t="s">
        <v>293</v>
      </c>
      <c r="D21" s="88"/>
      <c r="E21" s="88"/>
      <c r="F21" s="88"/>
      <c r="G21" s="140"/>
      <c r="H21" s="88"/>
      <c r="I21" s="88"/>
      <c r="J21" s="88">
        <v>61</v>
      </c>
      <c r="K21" s="88"/>
      <c r="L21" s="88"/>
      <c r="M21" s="88"/>
      <c r="N21" s="140"/>
      <c r="O21" s="88"/>
      <c r="P21" s="88"/>
      <c r="Q21" s="88"/>
      <c r="R21" s="88"/>
      <c r="S21" s="88"/>
      <c r="T21" s="88"/>
      <c r="U21" s="88"/>
      <c r="V21" s="88">
        <v>60</v>
      </c>
      <c r="W21" s="88"/>
      <c r="X21" s="88"/>
      <c r="Y21" s="88"/>
      <c r="Z21" s="88"/>
      <c r="AA21" s="136">
        <v>73</v>
      </c>
      <c r="AB21" s="136"/>
      <c r="AC21" s="136"/>
      <c r="AD21" s="136">
        <v>74</v>
      </c>
      <c r="AE21" s="136"/>
      <c r="AF21" s="136">
        <v>68</v>
      </c>
      <c r="AG21" s="136"/>
      <c r="AH21" s="136"/>
      <c r="AI21" s="136"/>
      <c r="AJ21" s="136"/>
      <c r="AK21" s="136"/>
      <c r="AL21" s="30">
        <f>SUM(B21,(G21:AK21))</f>
        <v>336</v>
      </c>
      <c r="AM21" s="55">
        <f t="shared" si="0"/>
        <v>336</v>
      </c>
      <c r="AN21" s="31"/>
      <c r="AO21" s="29"/>
      <c r="AP21" s="29"/>
      <c r="AQ21" s="30"/>
      <c r="AR21" s="30"/>
      <c r="AS21" s="30"/>
      <c r="AT21" s="29"/>
      <c r="AU21" s="30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0"/>
      <c r="BR21" s="30"/>
      <c r="BS21" s="30"/>
      <c r="BT21" s="30"/>
      <c r="BU21" s="36"/>
      <c r="BV21" s="30"/>
      <c r="BW21" s="55"/>
    </row>
    <row r="22" spans="1:75" s="32" customFormat="1" x14ac:dyDescent="0.2">
      <c r="A22" s="135">
        <v>8</v>
      </c>
      <c r="B22" s="135" t="s">
        <v>261</v>
      </c>
      <c r="C22" s="135" t="s">
        <v>262</v>
      </c>
      <c r="D22" s="138"/>
      <c r="E22" s="88"/>
      <c r="F22" s="88"/>
      <c r="G22" s="138">
        <v>28</v>
      </c>
      <c r="H22" s="88"/>
      <c r="I22" s="138"/>
      <c r="J22" s="88"/>
      <c r="K22" s="88">
        <v>47</v>
      </c>
      <c r="L22" s="138">
        <v>51</v>
      </c>
      <c r="M22" s="88"/>
      <c r="N22" s="88">
        <v>30</v>
      </c>
      <c r="O22" s="88">
        <v>45</v>
      </c>
      <c r="P22" s="88"/>
      <c r="Q22" s="138"/>
      <c r="R22" s="88">
        <v>44</v>
      </c>
      <c r="S22" s="88">
        <v>44</v>
      </c>
      <c r="T22" s="88">
        <v>30</v>
      </c>
      <c r="U22" s="88"/>
      <c r="V22" s="88"/>
      <c r="W22" s="88"/>
      <c r="X22" s="88"/>
      <c r="Y22" s="88"/>
      <c r="Z22" s="88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30">
        <f>SUM(B22,(G22:AK22))</f>
        <v>319</v>
      </c>
      <c r="AM22" s="55">
        <f t="shared" si="0"/>
        <v>319</v>
      </c>
      <c r="AN22" s="31"/>
      <c r="AO22" s="29"/>
      <c r="AP22" s="29"/>
      <c r="AQ22" s="30"/>
      <c r="AR22" s="30"/>
      <c r="AS22" s="30"/>
      <c r="AT22" s="36"/>
      <c r="AU22" s="36"/>
      <c r="AV22" s="36"/>
      <c r="AW22" s="36"/>
      <c r="AX22" s="36"/>
      <c r="AY22" s="36"/>
      <c r="AZ22" s="36"/>
      <c r="BA22" s="36"/>
      <c r="BB22" s="36"/>
      <c r="BC22" s="29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0"/>
      <c r="BW22" s="55"/>
    </row>
    <row r="23" spans="1:75" s="32" customFormat="1" x14ac:dyDescent="0.2">
      <c r="A23" s="135">
        <v>9</v>
      </c>
      <c r="B23" s="135" t="s">
        <v>72</v>
      </c>
      <c r="C23" s="135" t="s">
        <v>163</v>
      </c>
      <c r="D23" s="138"/>
      <c r="E23" s="88"/>
      <c r="F23" s="88"/>
      <c r="G23" s="139"/>
      <c r="H23" s="88"/>
      <c r="I23" s="138">
        <v>119</v>
      </c>
      <c r="J23" s="88"/>
      <c r="K23" s="88"/>
      <c r="L23" s="138"/>
      <c r="M23" s="88"/>
      <c r="N23" s="88"/>
      <c r="O23" s="88"/>
      <c r="P23" s="88"/>
      <c r="Q23" s="138"/>
      <c r="R23" s="88"/>
      <c r="S23" s="88"/>
      <c r="T23" s="88"/>
      <c r="U23" s="88"/>
      <c r="V23" s="88"/>
      <c r="W23" s="88"/>
      <c r="X23" s="88"/>
      <c r="Y23" s="88"/>
      <c r="Z23" s="136"/>
      <c r="AA23" s="136"/>
      <c r="AB23" s="136"/>
      <c r="AC23" s="136"/>
      <c r="AD23" s="136"/>
      <c r="AE23" s="136"/>
      <c r="AF23" s="136"/>
      <c r="AG23" s="136"/>
      <c r="AH23" s="136"/>
      <c r="AI23" s="30"/>
      <c r="AJ23" s="30"/>
      <c r="AK23" s="30"/>
      <c r="AL23" s="30">
        <f>SUM(B23,(D23:AK23))</f>
        <v>119</v>
      </c>
      <c r="AM23" s="55">
        <f t="shared" si="0"/>
        <v>119</v>
      </c>
      <c r="AN23" s="31"/>
      <c r="AO23" s="29"/>
      <c r="AP23" s="29"/>
      <c r="AQ23" s="30"/>
      <c r="AR23" s="30"/>
      <c r="AS23" s="30"/>
      <c r="AT23" s="36"/>
      <c r="AU23" s="36"/>
      <c r="AV23" s="36"/>
      <c r="AW23" s="36"/>
      <c r="AX23" s="36"/>
      <c r="AY23" s="36"/>
      <c r="AZ23" s="36"/>
      <c r="BA23" s="36"/>
      <c r="BB23" s="36"/>
      <c r="BC23" s="29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0"/>
      <c r="BW23" s="55"/>
    </row>
    <row r="24" spans="1:75" s="32" customFormat="1" x14ac:dyDescent="0.2">
      <c r="A24" s="135">
        <v>10</v>
      </c>
      <c r="B24" s="135" t="s">
        <v>235</v>
      </c>
      <c r="C24" s="135" t="s">
        <v>163</v>
      </c>
      <c r="D24" s="138"/>
      <c r="E24" s="88"/>
      <c r="F24" s="88"/>
      <c r="G24" s="138"/>
      <c r="H24" s="88"/>
      <c r="I24" s="138">
        <v>119</v>
      </c>
      <c r="J24" s="88"/>
      <c r="K24" s="88"/>
      <c r="L24" s="138"/>
      <c r="M24" s="88"/>
      <c r="N24" s="88"/>
      <c r="O24" s="88"/>
      <c r="P24" s="88"/>
      <c r="Q24" s="88"/>
      <c r="R24" s="138"/>
      <c r="S24" s="88"/>
      <c r="T24" s="88"/>
      <c r="U24" s="88"/>
      <c r="V24" s="88"/>
      <c r="W24" s="88"/>
      <c r="X24" s="88"/>
      <c r="Y24" s="88"/>
      <c r="Z24" s="136"/>
      <c r="AA24" s="136"/>
      <c r="AB24" s="136"/>
      <c r="AC24" s="136"/>
      <c r="AD24" s="136"/>
      <c r="AE24" s="136"/>
      <c r="AF24" s="136"/>
      <c r="AG24" s="136"/>
      <c r="AH24" s="136"/>
      <c r="AI24" s="36"/>
      <c r="AJ24" s="36"/>
      <c r="AK24" s="36"/>
      <c r="AL24" s="30">
        <f>SUM(B24,(D24:AK24))</f>
        <v>119</v>
      </c>
      <c r="AM24" s="55">
        <f t="shared" si="0"/>
        <v>119</v>
      </c>
      <c r="AN24" s="31"/>
      <c r="AO24" s="29"/>
      <c r="AP24" s="29"/>
      <c r="AQ24" s="30"/>
      <c r="AR24" s="36"/>
      <c r="AS24" s="36"/>
      <c r="AT24" s="29"/>
      <c r="AU24" s="36"/>
      <c r="AV24" s="36"/>
      <c r="AW24" s="36"/>
      <c r="AX24" s="36"/>
      <c r="AY24" s="36"/>
      <c r="AZ24" s="36"/>
      <c r="BA24" s="36"/>
      <c r="BB24" s="36"/>
      <c r="BC24" s="29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0"/>
      <c r="BR24" s="30"/>
      <c r="BS24" s="30"/>
      <c r="BT24" s="30"/>
      <c r="BU24" s="36"/>
      <c r="BV24" s="30"/>
      <c r="BW24" s="55"/>
    </row>
    <row r="25" spans="1:75" s="32" customFormat="1" x14ac:dyDescent="0.2">
      <c r="A25" s="135">
        <v>11</v>
      </c>
      <c r="B25" s="141" t="s">
        <v>220</v>
      </c>
      <c r="C25" s="135" t="s">
        <v>163</v>
      </c>
      <c r="D25" s="138"/>
      <c r="E25" s="88"/>
      <c r="F25" s="88"/>
      <c r="G25" s="139"/>
      <c r="H25" s="88"/>
      <c r="I25" s="138"/>
      <c r="J25" s="88"/>
      <c r="K25" s="88"/>
      <c r="L25" s="138"/>
      <c r="M25" s="88">
        <v>90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36"/>
      <c r="AA25" s="136"/>
      <c r="AB25" s="136"/>
      <c r="AC25" s="136"/>
      <c r="AD25" s="136"/>
      <c r="AE25" s="136"/>
      <c r="AF25" s="136"/>
      <c r="AG25" s="136"/>
      <c r="AH25" s="136"/>
      <c r="AI25" s="30"/>
      <c r="AJ25" s="30"/>
      <c r="AK25" s="30"/>
      <c r="AL25" s="30">
        <f t="shared" ref="AL25:AL30" si="1">SUM(B25,(G25:AK25))</f>
        <v>90</v>
      </c>
      <c r="AM25" s="55">
        <f t="shared" si="0"/>
        <v>90</v>
      </c>
      <c r="AN25" s="31"/>
      <c r="AO25" s="29"/>
      <c r="AP25" s="29"/>
      <c r="AQ25" s="30"/>
      <c r="AR25" s="30"/>
      <c r="AS25" s="30"/>
      <c r="AT25" s="29"/>
      <c r="AU25" s="30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0"/>
      <c r="BW25" s="55"/>
    </row>
    <row r="26" spans="1:75" s="32" customFormat="1" x14ac:dyDescent="0.2">
      <c r="A26" s="135">
        <v>12</v>
      </c>
      <c r="B26" s="141" t="s">
        <v>257</v>
      </c>
      <c r="C26" s="135" t="s">
        <v>307</v>
      </c>
      <c r="D26" s="138"/>
      <c r="E26" s="88"/>
      <c r="F26" s="88"/>
      <c r="G26" s="139"/>
      <c r="H26" s="88"/>
      <c r="I26" s="138"/>
      <c r="J26" s="88"/>
      <c r="K26" s="88"/>
      <c r="L26" s="138"/>
      <c r="M26" s="88"/>
      <c r="N26" s="140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>
        <v>47</v>
      </c>
      <c r="AA26" s="136"/>
      <c r="AB26" s="136"/>
      <c r="AC26" s="136">
        <v>43</v>
      </c>
      <c r="AD26" s="136"/>
      <c r="AE26" s="136"/>
      <c r="AF26" s="136"/>
      <c r="AG26" s="136"/>
      <c r="AH26" s="136"/>
      <c r="AI26" s="136"/>
      <c r="AJ26" s="136"/>
      <c r="AK26" s="136"/>
      <c r="AL26" s="30">
        <f t="shared" si="1"/>
        <v>90</v>
      </c>
      <c r="AM26" s="55">
        <f t="shared" si="0"/>
        <v>90</v>
      </c>
      <c r="AN26" s="31"/>
      <c r="AO26" s="29"/>
      <c r="AP26" s="29"/>
      <c r="AQ26" s="36"/>
      <c r="AR26" s="36"/>
      <c r="AS26" s="36"/>
      <c r="AT26" s="29"/>
      <c r="AU26" s="36"/>
      <c r="AV26" s="36"/>
      <c r="AW26" s="36"/>
      <c r="AX26" s="36"/>
      <c r="AY26" s="36"/>
      <c r="AZ26" s="36"/>
      <c r="BA26" s="36"/>
      <c r="BB26" s="36"/>
      <c r="BC26" s="29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0"/>
      <c r="BW26" s="55"/>
    </row>
    <row r="27" spans="1:75" s="32" customFormat="1" x14ac:dyDescent="0.2">
      <c r="A27" s="135">
        <v>13</v>
      </c>
      <c r="B27" s="141" t="s">
        <v>9</v>
      </c>
      <c r="C27" s="135" t="s">
        <v>311</v>
      </c>
      <c r="D27" s="138"/>
      <c r="E27" s="88"/>
      <c r="F27" s="88"/>
      <c r="G27" s="139"/>
      <c r="H27" s="88"/>
      <c r="I27" s="138"/>
      <c r="J27" s="88"/>
      <c r="K27" s="88"/>
      <c r="L27" s="13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>
        <v>43</v>
      </c>
      <c r="AA27" s="136"/>
      <c r="AB27" s="136"/>
      <c r="AC27" s="136">
        <v>39</v>
      </c>
      <c r="AD27" s="136"/>
      <c r="AE27" s="136"/>
      <c r="AF27" s="136"/>
      <c r="AG27" s="136"/>
      <c r="AH27" s="136"/>
      <c r="AI27" s="136"/>
      <c r="AJ27" s="136"/>
      <c r="AK27" s="136"/>
      <c r="AL27" s="30">
        <f t="shared" si="1"/>
        <v>82</v>
      </c>
      <c r="AM27" s="55">
        <f t="shared" si="0"/>
        <v>82</v>
      </c>
      <c r="AN27" s="31"/>
      <c r="AO27" s="29"/>
      <c r="AP27" s="29"/>
      <c r="AQ27" s="30"/>
      <c r="AR27" s="30"/>
      <c r="AS27" s="30"/>
      <c r="AT27" s="29"/>
      <c r="AU27" s="30"/>
      <c r="AV27" s="36"/>
      <c r="AW27" s="36"/>
      <c r="AX27" s="36"/>
      <c r="AY27" s="36"/>
      <c r="AZ27" s="36"/>
      <c r="BA27" s="36"/>
      <c r="BB27" s="36"/>
      <c r="BC27" s="29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0"/>
      <c r="BR27" s="30"/>
      <c r="BS27" s="30"/>
      <c r="BT27" s="30"/>
      <c r="BU27" s="30"/>
      <c r="BV27" s="30"/>
      <c r="BW27" s="55"/>
    </row>
    <row r="28" spans="1:75" s="32" customFormat="1" x14ac:dyDescent="0.2">
      <c r="A28" s="135">
        <v>14</v>
      </c>
      <c r="B28" s="135" t="s">
        <v>104</v>
      </c>
      <c r="C28" s="135" t="s">
        <v>285</v>
      </c>
      <c r="D28" s="138"/>
      <c r="E28" s="88"/>
      <c r="F28" s="88"/>
      <c r="G28" s="139"/>
      <c r="H28" s="88"/>
      <c r="I28" s="138"/>
      <c r="J28" s="88"/>
      <c r="K28" s="88"/>
      <c r="L28" s="138"/>
      <c r="M28" s="88"/>
      <c r="N28" s="88"/>
      <c r="O28" s="88"/>
      <c r="P28" s="88"/>
      <c r="Q28" s="88"/>
      <c r="R28" s="138"/>
      <c r="S28" s="88"/>
      <c r="T28" s="88"/>
      <c r="U28" s="88">
        <v>43</v>
      </c>
      <c r="V28" s="88"/>
      <c r="W28" s="88"/>
      <c r="X28" s="88"/>
      <c r="Y28" s="88"/>
      <c r="Z28" s="88"/>
      <c r="AA28" s="136"/>
      <c r="AB28" s="142"/>
      <c r="AC28" s="136"/>
      <c r="AD28" s="136"/>
      <c r="AE28" s="136"/>
      <c r="AF28" s="136"/>
      <c r="AG28" s="136"/>
      <c r="AH28" s="136"/>
      <c r="AI28" s="136"/>
      <c r="AJ28" s="136"/>
      <c r="AK28" s="136"/>
      <c r="AL28" s="30">
        <f t="shared" si="1"/>
        <v>43</v>
      </c>
      <c r="AM28" s="55">
        <f t="shared" si="0"/>
        <v>43</v>
      </c>
      <c r="AN28" s="31"/>
      <c r="AO28" s="29"/>
      <c r="AP28" s="29"/>
      <c r="AQ28" s="30"/>
      <c r="AR28" s="30"/>
      <c r="AS28" s="30"/>
      <c r="AT28" s="36"/>
      <c r="AU28" s="36"/>
      <c r="AV28" s="36"/>
      <c r="AW28" s="36"/>
      <c r="AX28" s="36"/>
      <c r="AY28" s="36"/>
      <c r="AZ28" s="36"/>
      <c r="BA28" s="36"/>
      <c r="BB28" s="36"/>
      <c r="BC28" s="29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0"/>
      <c r="BW28" s="55"/>
    </row>
    <row r="29" spans="1:75" s="32" customFormat="1" x14ac:dyDescent="0.2">
      <c r="A29" s="135">
        <v>15</v>
      </c>
      <c r="B29" s="135" t="s">
        <v>230</v>
      </c>
      <c r="C29" s="135" t="s">
        <v>241</v>
      </c>
      <c r="D29" s="88"/>
      <c r="E29" s="88"/>
      <c r="F29" s="88"/>
      <c r="G29" s="140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>
        <v>38</v>
      </c>
      <c r="V29" s="88"/>
      <c r="W29" s="88"/>
      <c r="X29" s="88"/>
      <c r="Y29" s="88"/>
      <c r="Z29" s="88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30">
        <f t="shared" si="1"/>
        <v>38</v>
      </c>
      <c r="AM29" s="55">
        <f t="shared" si="0"/>
        <v>38</v>
      </c>
      <c r="AN29" s="31"/>
      <c r="AO29" s="29"/>
      <c r="AP29" s="29"/>
      <c r="AQ29" s="30"/>
      <c r="AR29" s="30"/>
      <c r="AS29" s="30"/>
      <c r="AT29" s="29"/>
      <c r="AU29" s="160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0"/>
      <c r="BR29" s="30"/>
      <c r="BS29" s="30"/>
      <c r="BT29" s="30"/>
      <c r="BU29" s="30"/>
      <c r="BV29" s="30"/>
      <c r="BW29" s="55"/>
    </row>
    <row r="30" spans="1:75" s="32" customFormat="1" x14ac:dyDescent="0.2">
      <c r="A30" s="135"/>
      <c r="B30" s="135"/>
      <c r="C30" s="135"/>
      <c r="D30" s="138"/>
      <c r="E30" s="88"/>
      <c r="F30" s="88"/>
      <c r="G30" s="139"/>
      <c r="H30" s="88"/>
      <c r="I30" s="138"/>
      <c r="J30" s="88"/>
      <c r="K30" s="88"/>
      <c r="L30" s="138"/>
      <c r="M30" s="88"/>
      <c r="N30" s="88"/>
      <c r="O30" s="88"/>
      <c r="P30" s="88"/>
      <c r="Q30" s="138"/>
      <c r="R30" s="88"/>
      <c r="S30" s="88"/>
      <c r="T30" s="88"/>
      <c r="U30" s="88"/>
      <c r="V30" s="88"/>
      <c r="W30" s="88"/>
      <c r="X30" s="88"/>
      <c r="Y30" s="88"/>
      <c r="Z30" s="142"/>
      <c r="AA30" s="142"/>
      <c r="AB30" s="136"/>
      <c r="AC30" s="136"/>
      <c r="AD30" s="136"/>
      <c r="AE30" s="136"/>
      <c r="AF30" s="136"/>
      <c r="AG30" s="136"/>
      <c r="AH30" s="136"/>
      <c r="AI30" s="30"/>
      <c r="AJ30" s="30"/>
      <c r="AK30" s="30"/>
      <c r="AL30" s="30">
        <f t="shared" si="1"/>
        <v>0</v>
      </c>
      <c r="AM30" s="55">
        <f t="shared" si="0"/>
        <v>0</v>
      </c>
      <c r="AN30" s="31"/>
      <c r="AO30" s="29"/>
      <c r="AP30" s="29"/>
      <c r="AQ30" s="30"/>
      <c r="AR30" s="30"/>
      <c r="AS30" s="30"/>
      <c r="AT30" s="29"/>
      <c r="AU30" s="30"/>
      <c r="AV30" s="36"/>
      <c r="AW30" s="36"/>
      <c r="AX30" s="36"/>
      <c r="AY30" s="36"/>
      <c r="AZ30" s="36"/>
      <c r="BA30" s="36"/>
      <c r="BB30" s="36"/>
      <c r="BC30" s="29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0"/>
      <c r="BR30" s="30"/>
      <c r="BS30" s="30"/>
      <c r="BT30" s="30"/>
      <c r="BU30" s="36"/>
      <c r="BV30" s="30"/>
      <c r="BW30" s="55"/>
    </row>
    <row r="31" spans="1:75" s="32" customFormat="1" x14ac:dyDescent="0.2">
      <c r="A31" s="135"/>
      <c r="B31" s="135"/>
      <c r="C31" s="135"/>
      <c r="D31" s="138"/>
      <c r="E31" s="88"/>
      <c r="F31" s="88"/>
      <c r="G31" s="139"/>
      <c r="H31" s="88"/>
      <c r="I31" s="138"/>
      <c r="J31" s="88"/>
      <c r="K31" s="88"/>
      <c r="L31" s="138"/>
      <c r="M31" s="88"/>
      <c r="N31" s="140"/>
      <c r="O31" s="88"/>
      <c r="P31" s="88"/>
      <c r="Q31" s="138"/>
      <c r="R31" s="88"/>
      <c r="S31" s="88"/>
      <c r="T31" s="88"/>
      <c r="U31" s="88"/>
      <c r="V31" s="88"/>
      <c r="W31" s="88"/>
      <c r="X31" s="88"/>
      <c r="Y31" s="88"/>
      <c r="Z31" s="136"/>
      <c r="AA31" s="136"/>
      <c r="AB31" s="136"/>
      <c r="AC31" s="136"/>
      <c r="AD31" s="136"/>
      <c r="AE31" s="136"/>
      <c r="AF31" s="136"/>
      <c r="AG31" s="136"/>
      <c r="AH31" s="136"/>
      <c r="AI31" s="30"/>
      <c r="AJ31" s="30"/>
      <c r="AK31" s="30"/>
      <c r="AL31" s="30">
        <f>SUM(B31,(D31:AK31))</f>
        <v>0</v>
      </c>
      <c r="AM31" s="55">
        <f t="shared" si="0"/>
        <v>0</v>
      </c>
      <c r="AN31" s="31"/>
      <c r="AO31" s="29"/>
      <c r="AP31" s="29"/>
      <c r="AQ31" s="30"/>
      <c r="AR31" s="30"/>
      <c r="AS31" s="30"/>
      <c r="AT31" s="29"/>
      <c r="AU31" s="30"/>
      <c r="AV31" s="36"/>
      <c r="AW31" s="36"/>
      <c r="AX31" s="36"/>
      <c r="AY31" s="36"/>
      <c r="AZ31" s="36"/>
      <c r="BA31" s="36"/>
      <c r="BB31" s="36"/>
      <c r="BC31" s="29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0"/>
      <c r="BR31" s="30"/>
      <c r="BS31" s="30"/>
      <c r="BT31" s="30"/>
      <c r="BU31" s="30"/>
      <c r="BV31" s="30"/>
      <c r="BW31" s="55"/>
    </row>
    <row r="32" spans="1:75" s="32" customFormat="1" x14ac:dyDescent="0.2">
      <c r="A32" s="135"/>
      <c r="B32" s="135"/>
      <c r="C32" s="135"/>
      <c r="D32" s="138"/>
      <c r="E32" s="88"/>
      <c r="F32" s="88"/>
      <c r="G32" s="139"/>
      <c r="H32" s="88"/>
      <c r="I32" s="138"/>
      <c r="J32" s="88"/>
      <c r="K32" s="88"/>
      <c r="L32" s="138"/>
      <c r="M32" s="88"/>
      <c r="N32" s="88"/>
      <c r="O32" s="88"/>
      <c r="P32" s="88"/>
      <c r="Q32" s="138"/>
      <c r="R32" s="88"/>
      <c r="S32" s="88"/>
      <c r="T32" s="88"/>
      <c r="U32" s="88"/>
      <c r="V32" s="88"/>
      <c r="W32" s="88"/>
      <c r="X32" s="88"/>
      <c r="Y32" s="88"/>
      <c r="Z32" s="136"/>
      <c r="AA32" s="136"/>
      <c r="AB32" s="136"/>
      <c r="AC32" s="136"/>
      <c r="AD32" s="136"/>
      <c r="AE32" s="136"/>
      <c r="AF32" s="136"/>
      <c r="AG32" s="136"/>
      <c r="AH32" s="136"/>
      <c r="AI32" s="30"/>
      <c r="AJ32" s="30"/>
      <c r="AK32" s="30"/>
      <c r="AL32" s="30">
        <f>SUM(B32,(G32:AK32))</f>
        <v>0</v>
      </c>
      <c r="AM32" s="55">
        <f t="shared" si="0"/>
        <v>0</v>
      </c>
      <c r="AN32" s="31"/>
      <c r="AO32" s="29"/>
      <c r="AP32" s="29"/>
      <c r="AQ32" s="30"/>
      <c r="AR32" s="30"/>
      <c r="AS32" s="30"/>
      <c r="AT32" s="29"/>
      <c r="AU32" s="30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0"/>
      <c r="BR32" s="30"/>
      <c r="BS32" s="30"/>
      <c r="BT32" s="30"/>
      <c r="BU32" s="36"/>
      <c r="BV32" s="30"/>
      <c r="BW32" s="55"/>
    </row>
    <row r="33" spans="1:75" s="32" customFormat="1" x14ac:dyDescent="0.2">
      <c r="A33" s="135"/>
      <c r="B33" s="135"/>
      <c r="C33" s="135"/>
      <c r="D33" s="138"/>
      <c r="E33" s="88"/>
      <c r="F33" s="88"/>
      <c r="G33" s="138"/>
      <c r="H33" s="88"/>
      <c r="I33" s="138"/>
      <c r="J33" s="88"/>
      <c r="K33" s="88"/>
      <c r="L33" s="138"/>
      <c r="M33" s="88"/>
      <c r="N33" s="88"/>
      <c r="O33" s="88"/>
      <c r="P33" s="88"/>
      <c r="Q33" s="138"/>
      <c r="R33" s="88"/>
      <c r="S33" s="88"/>
      <c r="T33" s="88"/>
      <c r="U33" s="88"/>
      <c r="V33" s="88"/>
      <c r="W33" s="88"/>
      <c r="X33" s="88"/>
      <c r="Y33" s="88"/>
      <c r="Z33" s="136"/>
      <c r="AA33" s="136"/>
      <c r="AB33" s="136"/>
      <c r="AC33" s="136"/>
      <c r="AD33" s="136"/>
      <c r="AE33" s="136"/>
      <c r="AF33" s="136"/>
      <c r="AG33" s="136"/>
      <c r="AH33" s="136"/>
      <c r="AI33" s="30"/>
      <c r="AJ33" s="30"/>
      <c r="AK33" s="36"/>
      <c r="AL33" s="30">
        <f>SUM(B33,(D33:AK33))</f>
        <v>0</v>
      </c>
      <c r="AM33" s="55">
        <f t="shared" si="0"/>
        <v>0</v>
      </c>
      <c r="AN33" s="31"/>
      <c r="AO33" s="29"/>
      <c r="AP33" s="29"/>
      <c r="AQ33" s="30"/>
      <c r="AR33" s="30"/>
      <c r="AS33" s="30"/>
      <c r="AT33" s="29"/>
      <c r="AU33" s="30"/>
      <c r="AV33" s="36"/>
      <c r="AW33" s="36"/>
      <c r="AX33" s="36"/>
      <c r="AY33" s="36"/>
      <c r="AZ33" s="36"/>
      <c r="BA33" s="36"/>
      <c r="BB33" s="36"/>
      <c r="BC33" s="29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0"/>
      <c r="BR33" s="30"/>
      <c r="BS33" s="30"/>
      <c r="BT33" s="30"/>
      <c r="BU33" s="36"/>
      <c r="BV33" s="30"/>
      <c r="BW33" s="55"/>
    </row>
    <row r="34" spans="1:75" s="32" customFormat="1" x14ac:dyDescent="0.2">
      <c r="A34" s="135"/>
      <c r="B34" s="135"/>
      <c r="C34" s="135"/>
      <c r="D34" s="138"/>
      <c r="E34" s="88"/>
      <c r="F34" s="88"/>
      <c r="G34" s="139"/>
      <c r="H34" s="88"/>
      <c r="I34" s="138"/>
      <c r="J34" s="88"/>
      <c r="K34" s="88"/>
      <c r="L34" s="138"/>
      <c r="M34" s="88"/>
      <c r="N34" s="88"/>
      <c r="O34" s="88"/>
      <c r="P34" s="88"/>
      <c r="Q34" s="138"/>
      <c r="R34" s="88"/>
      <c r="S34" s="88"/>
      <c r="T34" s="88"/>
      <c r="U34" s="88"/>
      <c r="V34" s="88"/>
      <c r="W34" s="88"/>
      <c r="X34" s="88"/>
      <c r="Y34" s="88"/>
      <c r="Z34" s="136"/>
      <c r="AA34" s="136"/>
      <c r="AB34" s="136"/>
      <c r="AC34" s="136"/>
      <c r="AD34" s="136"/>
      <c r="AE34" s="136"/>
      <c r="AF34" s="136"/>
      <c r="AG34" s="136"/>
      <c r="AH34" s="136"/>
      <c r="AI34" s="30"/>
      <c r="AJ34" s="30"/>
      <c r="AK34" s="30"/>
      <c r="AL34" s="30">
        <f>SUM(B34,(G34:AK34))</f>
        <v>0</v>
      </c>
      <c r="AM34" s="55">
        <f t="shared" si="0"/>
        <v>0</v>
      </c>
      <c r="AN34" s="31"/>
      <c r="AO34" s="29"/>
      <c r="AP34" s="29"/>
      <c r="AQ34" s="30"/>
      <c r="AR34" s="30"/>
      <c r="AS34" s="30"/>
      <c r="AT34" s="29"/>
      <c r="AU34" s="30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0"/>
      <c r="BR34" s="30"/>
      <c r="BS34" s="30"/>
      <c r="BT34" s="30"/>
      <c r="BU34" s="30"/>
      <c r="BV34" s="30"/>
      <c r="BW34" s="55"/>
    </row>
    <row r="35" spans="1:75" s="32" customFormat="1" x14ac:dyDescent="0.2">
      <c r="A35" s="135"/>
      <c r="B35" s="141"/>
      <c r="C35" s="135"/>
      <c r="D35" s="138"/>
      <c r="E35" s="88"/>
      <c r="F35" s="88"/>
      <c r="G35" s="139"/>
      <c r="H35" s="88"/>
      <c r="I35" s="138"/>
      <c r="J35" s="88"/>
      <c r="K35" s="88"/>
      <c r="L35" s="138"/>
      <c r="M35" s="88"/>
      <c r="N35" s="88"/>
      <c r="O35" s="88"/>
      <c r="P35" s="88"/>
      <c r="Q35" s="138"/>
      <c r="R35" s="88"/>
      <c r="S35" s="88"/>
      <c r="T35" s="88"/>
      <c r="U35" s="88"/>
      <c r="V35" s="88"/>
      <c r="W35" s="88"/>
      <c r="X35" s="88"/>
      <c r="Y35" s="88"/>
      <c r="Z35" s="136"/>
      <c r="AA35" s="136"/>
      <c r="AB35" s="136"/>
      <c r="AC35" s="136"/>
      <c r="AD35" s="136"/>
      <c r="AE35" s="136"/>
      <c r="AF35" s="136"/>
      <c r="AG35" s="136"/>
      <c r="AH35" s="136"/>
      <c r="AI35" s="30"/>
      <c r="AJ35" s="30"/>
      <c r="AK35" s="30"/>
      <c r="AL35" s="30">
        <f>SUM(B35,(G35:AK35))</f>
        <v>0</v>
      </c>
      <c r="AM35" s="55">
        <f t="shared" si="0"/>
        <v>0</v>
      </c>
      <c r="AN35" s="31"/>
      <c r="AO35" s="29"/>
      <c r="AP35" s="29"/>
      <c r="AQ35" s="30"/>
      <c r="AR35" s="30"/>
      <c r="AS35" s="30"/>
      <c r="AT35" s="29"/>
      <c r="AU35" s="80"/>
      <c r="AV35" s="36"/>
      <c r="AW35" s="36"/>
      <c r="AX35" s="36"/>
      <c r="AY35" s="36"/>
      <c r="AZ35" s="36"/>
      <c r="BA35" s="36"/>
      <c r="BB35" s="36"/>
      <c r="BC35" s="29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0"/>
      <c r="BR35" s="30"/>
      <c r="BS35" s="30"/>
      <c r="BT35" s="30"/>
      <c r="BU35" s="36"/>
      <c r="BV35" s="30"/>
      <c r="BW35" s="55"/>
    </row>
    <row r="36" spans="1:75" s="32" customFormat="1" x14ac:dyDescent="0.2">
      <c r="A36" s="135"/>
      <c r="B36" s="135"/>
      <c r="C36" s="135"/>
      <c r="D36" s="138"/>
      <c r="E36" s="88"/>
      <c r="F36" s="88"/>
      <c r="G36" s="139"/>
      <c r="H36" s="88"/>
      <c r="I36" s="138"/>
      <c r="J36" s="88"/>
      <c r="K36" s="88"/>
      <c r="L36" s="138"/>
      <c r="M36" s="88"/>
      <c r="N36" s="88"/>
      <c r="O36" s="88"/>
      <c r="P36" s="88"/>
      <c r="Q36" s="138"/>
      <c r="R36" s="88"/>
      <c r="S36" s="88"/>
      <c r="T36" s="88"/>
      <c r="U36" s="88"/>
      <c r="V36" s="88"/>
      <c r="W36" s="88"/>
      <c r="X36" s="88"/>
      <c r="Y36" s="88"/>
      <c r="Z36" s="88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30">
        <f>SUM(B36,(D36:AK36))</f>
        <v>0</v>
      </c>
      <c r="AM36" s="55">
        <f t="shared" si="0"/>
        <v>0</v>
      </c>
      <c r="AN36" s="31"/>
      <c r="AO36" s="29"/>
      <c r="AP36" s="29"/>
      <c r="AQ36" s="30"/>
      <c r="AR36" s="30"/>
      <c r="AS36" s="30"/>
      <c r="AT36" s="29"/>
      <c r="AU36" s="30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0"/>
      <c r="BR36" s="30"/>
      <c r="BS36" s="30"/>
      <c r="BT36" s="30"/>
      <c r="BU36" s="30"/>
      <c r="BV36" s="30"/>
      <c r="BW36" s="55"/>
    </row>
    <row r="37" spans="1:75" s="32" customFormat="1" x14ac:dyDescent="0.2">
      <c r="A37" s="135"/>
      <c r="B37" s="141"/>
      <c r="C37" s="135"/>
      <c r="D37" s="138"/>
      <c r="E37" s="88"/>
      <c r="F37" s="88"/>
      <c r="G37" s="138"/>
      <c r="H37" s="88"/>
      <c r="I37" s="138"/>
      <c r="J37" s="88"/>
      <c r="K37" s="88"/>
      <c r="L37" s="138"/>
      <c r="M37" s="88"/>
      <c r="N37" s="88"/>
      <c r="O37" s="88"/>
      <c r="P37" s="88"/>
      <c r="Q37" s="138"/>
      <c r="R37" s="88"/>
      <c r="S37" s="88"/>
      <c r="T37" s="88"/>
      <c r="U37" s="88"/>
      <c r="V37" s="88"/>
      <c r="W37" s="88"/>
      <c r="X37" s="88"/>
      <c r="Y37" s="88"/>
      <c r="Z37" s="136"/>
      <c r="AA37" s="136"/>
      <c r="AB37" s="136"/>
      <c r="AC37" s="136"/>
      <c r="AD37" s="136"/>
      <c r="AE37" s="136"/>
      <c r="AF37" s="136"/>
      <c r="AG37" s="136"/>
      <c r="AH37" s="136"/>
      <c r="AI37" s="30"/>
      <c r="AJ37" s="30"/>
      <c r="AK37" s="30"/>
      <c r="AL37" s="30">
        <f>SUM(B37,(G37:AK37))</f>
        <v>0</v>
      </c>
      <c r="AM37" s="55">
        <f t="shared" si="0"/>
        <v>0</v>
      </c>
      <c r="AN37" s="31"/>
      <c r="AO37" s="35"/>
      <c r="AP37" s="29"/>
      <c r="AQ37" s="30"/>
      <c r="AR37" s="30"/>
      <c r="AS37" s="30"/>
      <c r="AT37" s="29"/>
      <c r="AU37" s="30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0"/>
      <c r="BR37" s="30"/>
      <c r="BS37" s="30"/>
      <c r="BT37" s="30"/>
      <c r="BU37" s="30"/>
      <c r="BV37" s="30"/>
      <c r="BW37" s="55"/>
    </row>
    <row r="38" spans="1:75" s="32" customFormat="1" x14ac:dyDescent="0.2">
      <c r="A38" s="135"/>
      <c r="B38" s="141"/>
      <c r="C38" s="135"/>
      <c r="D38" s="138"/>
      <c r="E38" s="88"/>
      <c r="F38" s="88"/>
      <c r="G38" s="139"/>
      <c r="H38" s="88"/>
      <c r="I38" s="138"/>
      <c r="J38" s="88"/>
      <c r="K38" s="88"/>
      <c r="L38" s="138"/>
      <c r="M38" s="88"/>
      <c r="N38" s="88"/>
      <c r="O38" s="88"/>
      <c r="P38" s="88"/>
      <c r="Q38" s="138"/>
      <c r="R38" s="88"/>
      <c r="S38" s="88"/>
      <c r="T38" s="88"/>
      <c r="U38" s="88"/>
      <c r="V38" s="88"/>
      <c r="W38" s="88"/>
      <c r="X38" s="88"/>
      <c r="Y38" s="88"/>
      <c r="Z38" s="88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30">
        <f>SUM(B38,(G38:AK38))</f>
        <v>0</v>
      </c>
      <c r="AM38" s="55">
        <f t="shared" si="0"/>
        <v>0</v>
      </c>
      <c r="AN38" s="31"/>
      <c r="AO38" s="35"/>
      <c r="AP38" s="29"/>
      <c r="AQ38" s="30"/>
      <c r="AR38" s="30"/>
      <c r="AS38" s="30"/>
      <c r="AT38" s="29"/>
      <c r="AU38" s="30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0"/>
      <c r="BR38" s="30"/>
      <c r="BS38" s="30"/>
      <c r="BT38" s="30"/>
      <c r="BU38" s="30"/>
      <c r="BV38" s="30"/>
      <c r="BW38" s="55"/>
    </row>
    <row r="39" spans="1:75" s="32" customFormat="1" x14ac:dyDescent="0.2">
      <c r="A39" s="135"/>
      <c r="B39" s="141"/>
      <c r="C39" s="135"/>
      <c r="D39" s="138"/>
      <c r="E39" s="88"/>
      <c r="F39" s="88"/>
      <c r="G39" s="139"/>
      <c r="H39" s="88"/>
      <c r="I39" s="138"/>
      <c r="J39" s="88"/>
      <c r="K39" s="88"/>
      <c r="L39" s="138"/>
      <c r="M39" s="88"/>
      <c r="N39" s="88"/>
      <c r="O39" s="88"/>
      <c r="P39" s="88"/>
      <c r="Q39" s="143"/>
      <c r="R39" s="138"/>
      <c r="S39" s="88"/>
      <c r="T39" s="88"/>
      <c r="U39" s="88"/>
      <c r="V39" s="88"/>
      <c r="W39" s="88"/>
      <c r="X39" s="88"/>
      <c r="Y39" s="88"/>
      <c r="Z39" s="88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30">
        <f>SUM(B39,(G39:AK39))</f>
        <v>0</v>
      </c>
      <c r="AM39" s="55">
        <f t="shared" si="0"/>
        <v>0</v>
      </c>
      <c r="AN39" s="31"/>
      <c r="AO39" s="29"/>
      <c r="AP39" s="29"/>
      <c r="AQ39" s="30"/>
      <c r="AR39" s="30"/>
      <c r="AS39" s="30"/>
      <c r="AT39" s="29"/>
      <c r="AU39" s="30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0"/>
      <c r="BR39" s="30"/>
      <c r="BS39" s="30"/>
      <c r="BT39" s="30"/>
      <c r="BU39" s="30"/>
      <c r="BV39" s="30"/>
      <c r="BW39" s="55"/>
    </row>
    <row r="40" spans="1:75" s="32" customFormat="1" x14ac:dyDescent="0.2">
      <c r="A40" s="135"/>
      <c r="B40" s="135"/>
      <c r="C40" s="135"/>
      <c r="D40" s="138"/>
      <c r="E40" s="88"/>
      <c r="F40" s="88"/>
      <c r="G40" s="139"/>
      <c r="H40" s="88"/>
      <c r="I40" s="138"/>
      <c r="J40" s="88"/>
      <c r="K40" s="88"/>
      <c r="L40" s="138"/>
      <c r="M40" s="88"/>
      <c r="N40" s="88"/>
      <c r="O40" s="88"/>
      <c r="P40" s="88"/>
      <c r="Q40" s="138"/>
      <c r="R40" s="88"/>
      <c r="S40" s="88"/>
      <c r="T40" s="88"/>
      <c r="U40" s="88"/>
      <c r="V40" s="88"/>
      <c r="W40" s="88"/>
      <c r="X40" s="88"/>
      <c r="Y40" s="88"/>
      <c r="Z40" s="88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96">
        <f>SUM(B40,(G40:AK40))</f>
        <v>0</v>
      </c>
      <c r="AM40" s="55">
        <f t="shared" si="0"/>
        <v>0</v>
      </c>
      <c r="AN40" s="31"/>
      <c r="AO40" s="29"/>
      <c r="AP40" s="29"/>
      <c r="AQ40" s="30"/>
      <c r="AR40" s="96"/>
      <c r="AS40" s="96"/>
      <c r="AT40" s="97"/>
      <c r="AU40" s="96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6"/>
      <c r="BR40" s="96"/>
      <c r="BS40" s="96"/>
      <c r="BT40" s="96"/>
      <c r="BU40" s="96"/>
      <c r="BV40" s="96"/>
      <c r="BW40" s="99"/>
    </row>
    <row r="41" spans="1:75" s="32" customFormat="1" x14ac:dyDescent="0.2">
      <c r="A41" s="144"/>
      <c r="B41" s="141"/>
      <c r="C41" s="135"/>
      <c r="D41" s="138"/>
      <c r="E41" s="88"/>
      <c r="F41" s="88"/>
      <c r="G41" s="139"/>
      <c r="H41" s="88"/>
      <c r="I41" s="138"/>
      <c r="J41" s="88"/>
      <c r="K41" s="88"/>
      <c r="L41" s="138"/>
      <c r="M41" s="88"/>
      <c r="N41" s="88"/>
      <c r="O41" s="88"/>
      <c r="P41" s="88"/>
      <c r="Q41" s="88"/>
      <c r="R41" s="88"/>
      <c r="S41" s="88"/>
      <c r="T41" s="88"/>
      <c r="U41" s="88"/>
      <c r="V41" s="145"/>
      <c r="W41" s="88"/>
      <c r="X41" s="88"/>
      <c r="Y41" s="135"/>
      <c r="Z41" s="145"/>
      <c r="AA41" s="142"/>
      <c r="AB41" s="142"/>
      <c r="AC41" s="145" t="s">
        <v>10</v>
      </c>
      <c r="AD41" s="136"/>
      <c r="AE41" s="136"/>
      <c r="AF41" s="136"/>
      <c r="AG41" s="136"/>
      <c r="AH41" s="136"/>
      <c r="AI41" s="136"/>
      <c r="AJ41" s="136"/>
      <c r="AK41" s="136"/>
      <c r="AL41" s="146">
        <f>SUM(AL15:AL40)</f>
        <v>4826</v>
      </c>
      <c r="AM41" s="146">
        <f>SUM(AM15:AM40)</f>
        <v>4826</v>
      </c>
      <c r="AN41" s="31"/>
      <c r="AO41" s="29"/>
      <c r="AP41" s="29"/>
      <c r="AQ41" s="36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92"/>
      <c r="BK41" s="92"/>
      <c r="BL41" s="92"/>
      <c r="BM41" s="92"/>
      <c r="BN41" s="94"/>
      <c r="BO41" s="92"/>
      <c r="BP41" s="92"/>
      <c r="BQ41" s="92"/>
      <c r="BR41" s="92"/>
      <c r="BS41" s="92"/>
      <c r="BT41" s="92"/>
      <c r="BU41" s="92"/>
      <c r="BV41" s="95"/>
      <c r="BW41" s="95"/>
    </row>
    <row r="42" spans="1:75" s="32" customFormat="1" ht="18.75" customHeight="1" x14ac:dyDescent="0.2">
      <c r="A42" s="71"/>
      <c r="B42" s="69"/>
      <c r="C42" s="69"/>
      <c r="D42" s="70"/>
      <c r="E42" s="70"/>
      <c r="F42" s="70"/>
      <c r="G42" s="74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5"/>
      <c r="W42" s="70"/>
      <c r="X42" s="70"/>
      <c r="Y42" s="75"/>
      <c r="Z42" s="75"/>
      <c r="AA42" s="72"/>
      <c r="AB42" s="72"/>
      <c r="AC42" s="80"/>
      <c r="AD42" s="80"/>
      <c r="AE42" s="80"/>
      <c r="AF42" s="80"/>
      <c r="AG42" s="80"/>
      <c r="AH42" s="80"/>
      <c r="AI42" s="80"/>
      <c r="AJ42" s="80"/>
      <c r="AK42" s="80"/>
      <c r="AL42" s="76"/>
      <c r="AM42" s="77"/>
      <c r="AN42" s="71"/>
      <c r="AO42" s="69"/>
      <c r="AP42" s="69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69"/>
      <c r="BJ42" s="72"/>
      <c r="BK42" s="72"/>
      <c r="BL42" s="72"/>
      <c r="BM42" s="72"/>
      <c r="BN42" s="75"/>
      <c r="BO42" s="72"/>
      <c r="BP42" s="72"/>
      <c r="BQ42" s="72"/>
      <c r="BR42" s="72"/>
      <c r="BS42" s="72"/>
      <c r="BT42" s="72"/>
      <c r="BU42" s="72"/>
      <c r="BV42" s="73"/>
      <c r="BW42" s="73"/>
    </row>
    <row r="43" spans="1:75" x14ac:dyDescent="0.2">
      <c r="AB43" s="16"/>
      <c r="AE43" s="68"/>
      <c r="AS43" s="16"/>
    </row>
    <row r="45" spans="1:75" x14ac:dyDescent="0.2">
      <c r="E45" s="89"/>
      <c r="AM45" s="89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</row>
    <row r="47" spans="1:75" x14ac:dyDescent="0.2">
      <c r="D47" s="60"/>
      <c r="E47" s="60"/>
      <c r="F47" s="60"/>
      <c r="G47" s="59"/>
      <c r="H47" s="59"/>
      <c r="I47" s="59"/>
      <c r="J47" s="59"/>
      <c r="K47" s="59"/>
      <c r="L47" s="59"/>
      <c r="M47" s="60"/>
      <c r="N47" s="60"/>
      <c r="O47" s="59"/>
      <c r="P47" s="59"/>
      <c r="Q47" s="60"/>
      <c r="R47" s="60"/>
      <c r="S47" s="59"/>
      <c r="T47" s="60"/>
      <c r="U47" s="60"/>
      <c r="V47" s="59"/>
      <c r="W47" s="59"/>
      <c r="X47" s="59"/>
      <c r="Y47" s="59"/>
      <c r="Z47" s="59"/>
      <c r="AA47" s="60"/>
      <c r="AB47" s="59"/>
      <c r="AC47" s="81"/>
      <c r="AD47" s="81"/>
      <c r="AE47" s="81"/>
      <c r="AF47" s="81"/>
      <c r="AG47" s="81"/>
      <c r="AH47" s="81"/>
      <c r="AI47" s="81"/>
      <c r="AJ47" s="81"/>
      <c r="AK47" s="81"/>
      <c r="AQ47" s="60"/>
      <c r="AR47" s="60"/>
      <c r="AS47" s="59"/>
      <c r="AT47" s="59"/>
      <c r="AU47" s="59"/>
      <c r="AV47" s="60"/>
      <c r="AW47" s="59"/>
      <c r="AX47" s="59"/>
      <c r="AY47" s="59"/>
      <c r="AZ47" s="59"/>
      <c r="BA47" s="60"/>
      <c r="BB47" s="60"/>
      <c r="BC47" s="60"/>
      <c r="BD47" s="60"/>
      <c r="BE47" s="60"/>
      <c r="BF47" s="60"/>
      <c r="BG47" s="60"/>
      <c r="BH47" s="59"/>
      <c r="BI47" s="60"/>
      <c r="BJ47" s="59"/>
      <c r="BK47" s="59"/>
      <c r="BL47" s="59"/>
      <c r="BM47" s="59"/>
      <c r="BN47" s="59"/>
      <c r="BO47" s="59"/>
      <c r="BP47" s="60"/>
      <c r="BQ47" s="59"/>
      <c r="BR47" s="60"/>
      <c r="BS47" s="59"/>
      <c r="BT47" s="59"/>
      <c r="BU47" s="59"/>
    </row>
    <row r="48" spans="1:75" x14ac:dyDescent="0.2">
      <c r="E48" s="60"/>
      <c r="J48" s="59"/>
      <c r="AA48" s="60"/>
      <c r="AR48" s="60"/>
      <c r="AT48" s="59"/>
      <c r="AU48" s="25"/>
      <c r="AV48" s="60"/>
      <c r="AW48" s="59"/>
      <c r="AX48" s="25"/>
      <c r="AY48" s="7"/>
      <c r="BA48" s="59"/>
      <c r="BB48" s="59"/>
      <c r="BC48" s="59"/>
      <c r="BD48" s="59"/>
      <c r="BE48" s="60"/>
      <c r="BF48" s="60"/>
      <c r="BG48" s="60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</row>
    <row r="49" spans="1:75" x14ac:dyDescent="0.2">
      <c r="E49" s="60"/>
      <c r="AM49" s="59"/>
      <c r="BA49" s="59"/>
    </row>
    <row r="50" spans="1:75" x14ac:dyDescent="0.2">
      <c r="D50" s="60"/>
      <c r="E50" s="59"/>
      <c r="F50" s="59"/>
      <c r="G50" s="59"/>
      <c r="H50" s="59"/>
      <c r="I50" s="59"/>
      <c r="J50" s="59"/>
      <c r="K50" s="59"/>
      <c r="L50" s="59"/>
      <c r="M50" s="60"/>
      <c r="N50" s="59"/>
      <c r="O50" s="59"/>
      <c r="P50" s="59"/>
      <c r="Q50" s="59"/>
      <c r="R50" s="60"/>
      <c r="S50" s="59"/>
      <c r="T50" s="60"/>
      <c r="U50" s="59"/>
      <c r="V50" s="60"/>
      <c r="W50" s="60"/>
      <c r="X50" s="59"/>
      <c r="Y50" s="59"/>
      <c r="Z50" s="60"/>
      <c r="AA50" s="59"/>
      <c r="AB50" s="60"/>
      <c r="AC50" s="82"/>
      <c r="AD50" s="60"/>
      <c r="AE50" s="60"/>
      <c r="AF50" s="59"/>
      <c r="AG50" s="59"/>
      <c r="AH50" s="82"/>
      <c r="AI50" s="59"/>
      <c r="AJ50" s="82"/>
      <c r="AK50" s="82"/>
      <c r="AQ50" s="59"/>
      <c r="AR50" s="59"/>
      <c r="AS50" s="59"/>
      <c r="AT50" s="59"/>
      <c r="AU50" s="59"/>
      <c r="AV50" s="60"/>
      <c r="AW50" s="59"/>
      <c r="AX50" s="59"/>
      <c r="BB50" s="59"/>
      <c r="BG50" s="60"/>
      <c r="BH50" s="60"/>
      <c r="BP50" s="60"/>
      <c r="BQ50" s="59"/>
      <c r="BR50" s="60"/>
      <c r="BS50" s="59"/>
      <c r="BT50" s="59"/>
    </row>
    <row r="51" spans="1:75" x14ac:dyDescent="0.2">
      <c r="D51" s="60"/>
      <c r="E51" s="59"/>
      <c r="F51" s="59"/>
      <c r="G51" s="59"/>
      <c r="H51" s="59"/>
      <c r="I51" s="59"/>
      <c r="J51" s="59"/>
      <c r="K51" s="59"/>
      <c r="L51" s="59"/>
      <c r="M51" s="60"/>
      <c r="N51" s="60"/>
      <c r="O51" s="90"/>
      <c r="P51" s="60"/>
      <c r="Q51" s="59"/>
      <c r="R51" s="60"/>
      <c r="S51" s="59"/>
      <c r="T51" s="60"/>
      <c r="U51" s="60"/>
      <c r="V51" s="59"/>
      <c r="W51" s="60"/>
      <c r="X51" s="60"/>
      <c r="Y51" s="60"/>
      <c r="Z51" s="60"/>
      <c r="AA51" s="60"/>
      <c r="AB51" s="59"/>
      <c r="AC51" s="60"/>
      <c r="AD51" s="82"/>
      <c r="AE51" s="60"/>
      <c r="AF51" s="60"/>
      <c r="AG51" s="60"/>
      <c r="AH51" s="60"/>
      <c r="AI51" s="82"/>
      <c r="AJ51" s="60"/>
      <c r="AK51" s="60"/>
      <c r="AQ51" s="60"/>
      <c r="AR51" s="60"/>
      <c r="AS51" s="60"/>
      <c r="AT51" s="60"/>
      <c r="AU51" s="60"/>
      <c r="AV51" s="60"/>
      <c r="AW51" s="59"/>
      <c r="AX51" s="59"/>
      <c r="AY51" s="60"/>
      <c r="AZ51" s="59"/>
      <c r="BA51" s="59"/>
      <c r="BB51" s="59"/>
      <c r="BC51" s="60"/>
      <c r="BD51" s="60"/>
      <c r="BE51" s="59"/>
      <c r="BG51" s="59"/>
      <c r="BH51" s="59"/>
      <c r="BI51" s="59"/>
      <c r="BK51" s="59"/>
      <c r="BO51" s="59"/>
      <c r="BT51" s="60"/>
      <c r="BU51" s="59"/>
    </row>
    <row r="52" spans="1:75" x14ac:dyDescent="0.2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  <c r="V52" s="60"/>
      <c r="W52" s="59"/>
      <c r="X52" s="59"/>
      <c r="Y52" s="59"/>
      <c r="Z52" s="59"/>
      <c r="AA52" s="59"/>
      <c r="AB52" s="59"/>
      <c r="AC52" s="82"/>
      <c r="AD52" s="82"/>
      <c r="AE52" s="82"/>
      <c r="AF52" s="59"/>
      <c r="AG52" s="59"/>
      <c r="AH52" s="59"/>
      <c r="AI52" s="59"/>
      <c r="AJ52" s="59"/>
      <c r="AK52" s="59"/>
      <c r="AQ52" s="59"/>
      <c r="AR52" s="59"/>
      <c r="AS52" s="90"/>
      <c r="AV52" s="59"/>
      <c r="AW52" s="59"/>
      <c r="AZ52" s="59"/>
      <c r="BA52" s="59"/>
      <c r="BB52" s="59"/>
      <c r="BC52" s="59"/>
      <c r="BD52" s="90"/>
      <c r="BE52" s="90"/>
      <c r="BF52" s="90"/>
      <c r="BG52" s="90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</row>
    <row r="53" spans="1:75" x14ac:dyDescent="0.2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9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82"/>
      <c r="AD53" s="82"/>
      <c r="AE53" s="60"/>
      <c r="AF53" s="82"/>
      <c r="AG53" s="82"/>
      <c r="AH53" s="82"/>
      <c r="AI53" s="82"/>
      <c r="AJ53" s="82"/>
      <c r="AK53" s="82"/>
      <c r="AQ53" s="59"/>
      <c r="AR53" s="82"/>
      <c r="AS53" s="90"/>
      <c r="AT53" s="59"/>
      <c r="AU53" s="59"/>
      <c r="AV53" s="59"/>
      <c r="AX53" s="59"/>
      <c r="AY53" s="60"/>
      <c r="AZ53" s="59"/>
      <c r="BA53" s="60"/>
      <c r="BB53" s="59"/>
      <c r="BC53" s="60"/>
      <c r="BD53" s="59"/>
      <c r="BF53" s="59"/>
      <c r="BG53" s="59"/>
      <c r="BH53" s="59"/>
      <c r="BJ53" s="60"/>
      <c r="BN53" s="59"/>
      <c r="BO53" s="59"/>
      <c r="BR53" s="59"/>
      <c r="BS53" s="59"/>
    </row>
    <row r="54" spans="1:75" x14ac:dyDescent="0.2"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9"/>
      <c r="O54" s="90"/>
      <c r="P54" s="60"/>
      <c r="Q54" s="60"/>
      <c r="R54" s="59"/>
      <c r="S54" s="59"/>
      <c r="T54" s="59"/>
      <c r="U54" s="59"/>
      <c r="V54" s="59"/>
      <c r="W54" s="59"/>
      <c r="X54" s="59"/>
      <c r="Y54" s="59"/>
      <c r="Z54" s="60"/>
      <c r="AA54" s="60"/>
      <c r="AB54" s="59"/>
      <c r="AC54" s="82"/>
      <c r="AD54" s="60"/>
      <c r="AE54" s="60"/>
      <c r="AF54" s="82"/>
      <c r="AG54" s="59"/>
      <c r="AH54" s="60"/>
      <c r="AI54" s="82"/>
      <c r="AJ54" s="82"/>
      <c r="AK54" s="60"/>
      <c r="AQ54" s="59"/>
      <c r="AR54" s="60"/>
      <c r="AS54" s="60"/>
      <c r="AT54" s="60"/>
      <c r="AU54" s="60"/>
      <c r="AV54" s="60"/>
      <c r="AW54" s="59"/>
      <c r="AX54" s="59"/>
      <c r="AY54" s="59"/>
      <c r="AZ54" s="59"/>
      <c r="BA54" s="60"/>
      <c r="BB54" s="60"/>
      <c r="BC54" s="60"/>
      <c r="BD54" s="60"/>
      <c r="BI54" s="60"/>
      <c r="BK54" s="60"/>
      <c r="BQ54" s="60"/>
    </row>
    <row r="55" spans="1:75" x14ac:dyDescent="0.2">
      <c r="D55" s="60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90"/>
      <c r="P55" s="59"/>
      <c r="Q55" s="60"/>
      <c r="R55" s="60"/>
      <c r="S55" s="60"/>
      <c r="T55" s="60"/>
      <c r="U55" s="60"/>
      <c r="V55" s="59"/>
      <c r="W55" s="59"/>
      <c r="X55" s="60"/>
      <c r="Y55" s="59"/>
      <c r="Z55" s="60"/>
      <c r="AA55" s="59"/>
      <c r="AB55" s="60"/>
      <c r="AC55" s="82"/>
      <c r="AD55" s="82"/>
      <c r="AE55" s="60"/>
      <c r="AF55" s="82"/>
      <c r="AG55" s="60"/>
      <c r="AH55" s="60"/>
      <c r="AI55" s="60"/>
      <c r="AJ55" s="60"/>
      <c r="AK55" s="60"/>
      <c r="AQ55" s="59"/>
      <c r="AR55" s="60"/>
      <c r="AS55" s="60"/>
      <c r="AU55" s="59"/>
      <c r="AW55" s="59"/>
      <c r="AX55" s="59"/>
      <c r="AZ55" s="59"/>
      <c r="BA55" s="59"/>
      <c r="BF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</row>
    <row r="56" spans="1:75" x14ac:dyDescent="0.2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90"/>
      <c r="P56" s="60"/>
      <c r="Q56" s="60"/>
      <c r="R56" s="60"/>
      <c r="S56" s="59"/>
      <c r="T56" s="59"/>
      <c r="U56" s="59"/>
      <c r="V56" s="59"/>
      <c r="W56" s="60"/>
      <c r="X56" s="60"/>
      <c r="Y56" s="60"/>
      <c r="Z56" s="59"/>
      <c r="AA56" s="59"/>
      <c r="AB56" s="60"/>
      <c r="AC56" s="60"/>
      <c r="AD56" s="60"/>
      <c r="AE56" s="60"/>
      <c r="AF56" s="60"/>
      <c r="AG56" s="81"/>
      <c r="AH56" s="60"/>
      <c r="AI56" s="59"/>
      <c r="AJ56" s="60"/>
      <c r="AK56" s="60"/>
      <c r="AQ56" s="59"/>
      <c r="AR56" s="59"/>
      <c r="AS56" s="59"/>
      <c r="AT56" s="60"/>
      <c r="AU56" s="60"/>
      <c r="AV56" s="60"/>
      <c r="AW56" s="59"/>
      <c r="AZ56" s="59"/>
      <c r="BA56" s="59"/>
      <c r="BD56" s="59"/>
      <c r="BE56" s="60"/>
      <c r="BF56" s="60"/>
      <c r="BL56" s="59"/>
      <c r="BM56" s="60"/>
      <c r="BN56" s="60"/>
    </row>
    <row r="57" spans="1:75" x14ac:dyDescent="0.2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82"/>
      <c r="AD57" s="82"/>
      <c r="AE57" s="82"/>
      <c r="AF57" s="82"/>
      <c r="AG57" s="82"/>
      <c r="AH57" s="82"/>
      <c r="AI57" s="82"/>
      <c r="AJ57" s="60"/>
      <c r="AK57" s="60"/>
      <c r="AQ57" s="59"/>
      <c r="AR57" s="59"/>
      <c r="AS57" s="59"/>
      <c r="BV57" s="16"/>
    </row>
    <row r="58" spans="1:75" x14ac:dyDescent="0.2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82"/>
      <c r="AD58" s="82"/>
      <c r="AE58" s="82"/>
      <c r="AF58" s="82"/>
      <c r="AG58" s="82"/>
      <c r="AH58" s="82"/>
      <c r="AI58" s="82"/>
      <c r="AJ58" s="82"/>
      <c r="AK58" s="82"/>
      <c r="AQ58" s="59"/>
      <c r="AR58" s="59"/>
      <c r="AS58" s="59"/>
    </row>
    <row r="62" spans="1:75" s="32" customFormat="1" x14ac:dyDescent="0.2">
      <c r="A62" s="29"/>
      <c r="B62" s="29"/>
      <c r="C62" s="29"/>
      <c r="D62" s="64"/>
      <c r="E62" s="62"/>
      <c r="F62" s="62"/>
      <c r="G62" s="64"/>
      <c r="H62" s="62"/>
      <c r="I62" s="64"/>
      <c r="J62" s="62"/>
      <c r="K62" s="62"/>
      <c r="L62" s="64"/>
      <c r="M62" s="62"/>
      <c r="N62" s="62"/>
      <c r="O62" s="62"/>
      <c r="P62" s="62"/>
      <c r="Q62" s="62"/>
      <c r="R62" s="65"/>
      <c r="S62" s="62"/>
      <c r="T62" s="62"/>
      <c r="U62" s="62"/>
      <c r="V62" s="62"/>
      <c r="W62" s="62"/>
      <c r="X62" s="62"/>
      <c r="Y62" s="62"/>
      <c r="Z62" s="62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78"/>
      <c r="AN62" s="31"/>
      <c r="AO62" s="29"/>
      <c r="AP62" s="29"/>
      <c r="AQ62" s="30"/>
      <c r="AR62" s="30"/>
      <c r="AS62" s="30"/>
      <c r="AT62" s="29"/>
      <c r="AU62" s="30"/>
      <c r="AV62" s="36"/>
      <c r="AW62" s="36"/>
      <c r="AX62" s="36"/>
      <c r="AY62" s="36"/>
      <c r="AZ62" s="36"/>
      <c r="BA62" s="36"/>
      <c r="BB62" s="36"/>
      <c r="BC62" s="29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0"/>
      <c r="BR62" s="30"/>
      <c r="BS62" s="30"/>
      <c r="BT62" s="30"/>
      <c r="BU62" s="36"/>
      <c r="BV62" s="30"/>
      <c r="BW62" s="55"/>
    </row>
    <row r="63" spans="1:75" s="32" customFormat="1" x14ac:dyDescent="0.2">
      <c r="A63" s="29"/>
      <c r="B63" s="29"/>
      <c r="C63" s="29"/>
      <c r="D63" s="64"/>
      <c r="E63" s="63"/>
      <c r="F63" s="62"/>
      <c r="G63" s="64"/>
      <c r="H63" s="62"/>
      <c r="I63" s="64"/>
      <c r="J63" s="62"/>
      <c r="K63" s="62"/>
      <c r="L63" s="64"/>
      <c r="M63" s="62"/>
      <c r="N63" s="62"/>
      <c r="O63" s="62"/>
      <c r="P63" s="62"/>
      <c r="Q63" s="62"/>
      <c r="R63" s="64"/>
      <c r="S63" s="62"/>
      <c r="T63" s="62"/>
      <c r="U63" s="62"/>
      <c r="V63" s="62"/>
      <c r="W63" s="62"/>
      <c r="X63" s="62"/>
      <c r="Y63" s="62"/>
      <c r="Z63" s="62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78"/>
      <c r="AN63" s="31"/>
      <c r="AO63" s="29"/>
      <c r="AP63" s="29"/>
      <c r="AQ63" s="30"/>
      <c r="AR63" s="30"/>
      <c r="AS63" s="30"/>
      <c r="AT63" s="29"/>
      <c r="AU63" s="30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0"/>
      <c r="BR63" s="30"/>
      <c r="BS63" s="30"/>
      <c r="BT63" s="30"/>
      <c r="BU63" s="36"/>
      <c r="BV63" s="30"/>
      <c r="BW63" s="55"/>
    </row>
    <row r="64" spans="1:75" s="32" customFormat="1" x14ac:dyDescent="0.2">
      <c r="A64" s="29"/>
      <c r="B64" s="29"/>
      <c r="C64" s="29"/>
      <c r="D64" s="64"/>
      <c r="E64" s="62"/>
      <c r="F64" s="62"/>
      <c r="G64" s="66"/>
      <c r="H64" s="62"/>
      <c r="I64" s="64"/>
      <c r="J64" s="62"/>
      <c r="K64" s="62"/>
      <c r="L64" s="64"/>
      <c r="M64" s="62"/>
      <c r="N64" s="62"/>
      <c r="O64" s="62"/>
      <c r="P64" s="62"/>
      <c r="Q64" s="62"/>
      <c r="R64" s="65"/>
      <c r="S64" s="62"/>
      <c r="T64" s="62"/>
      <c r="U64" s="62"/>
      <c r="V64" s="62"/>
      <c r="W64" s="62"/>
      <c r="X64" s="62"/>
      <c r="Y64" s="62"/>
      <c r="Z64" s="62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78"/>
      <c r="AN64" s="31"/>
      <c r="AO64" s="29"/>
      <c r="AP64" s="29"/>
      <c r="AQ64" s="30"/>
      <c r="AR64" s="30"/>
      <c r="AS64" s="30"/>
      <c r="AT64" s="29"/>
      <c r="AU64" s="30"/>
      <c r="AV64" s="36"/>
      <c r="AW64" s="36"/>
      <c r="AX64" s="36"/>
      <c r="AY64" s="36"/>
      <c r="AZ64" s="36"/>
      <c r="BA64" s="36"/>
      <c r="BB64" s="36"/>
      <c r="BC64" s="29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0"/>
      <c r="BR64" s="30"/>
      <c r="BS64" s="30"/>
      <c r="BT64" s="30"/>
      <c r="BU64" s="36"/>
      <c r="BV64" s="30"/>
      <c r="BW64" s="55"/>
    </row>
    <row r="65" spans="1:76" s="32" customFormat="1" x14ac:dyDescent="0.2">
      <c r="A65" s="29"/>
      <c r="B65" s="29"/>
      <c r="C65" s="29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78"/>
      <c r="AN65" s="31"/>
      <c r="AO65" s="29"/>
      <c r="AP65" s="29"/>
      <c r="AQ65" s="30"/>
      <c r="AR65" s="30"/>
      <c r="AS65" s="30"/>
      <c r="AT65" s="29"/>
      <c r="AU65" s="30"/>
      <c r="AV65" s="36"/>
      <c r="AW65" s="36"/>
      <c r="AX65" s="36"/>
      <c r="AY65" s="36"/>
      <c r="AZ65" s="36"/>
      <c r="BA65" s="36"/>
      <c r="BB65" s="36"/>
      <c r="BC65" s="29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0"/>
      <c r="BW65" s="55"/>
    </row>
    <row r="66" spans="1:76" s="32" customFormat="1" x14ac:dyDescent="0.2">
      <c r="A66" s="29"/>
      <c r="B66" s="29"/>
      <c r="C66" s="29"/>
      <c r="D66" s="64"/>
      <c r="E66" s="63"/>
      <c r="F66" s="62"/>
      <c r="G66" s="66"/>
      <c r="H66" s="62"/>
      <c r="I66" s="64"/>
      <c r="J66" s="62"/>
      <c r="K66" s="62"/>
      <c r="L66" s="64"/>
      <c r="M66" s="62"/>
      <c r="N66" s="62"/>
      <c r="O66" s="62"/>
      <c r="P66" s="62"/>
      <c r="Q66" s="64"/>
      <c r="R66" s="62"/>
      <c r="S66" s="62"/>
      <c r="T66" s="62"/>
      <c r="U66" s="62"/>
      <c r="V66" s="62"/>
      <c r="W66" s="62"/>
      <c r="X66" s="62"/>
      <c r="Y66" s="62"/>
      <c r="Z66" s="62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78"/>
      <c r="AN66" s="31"/>
      <c r="AO66" s="29"/>
      <c r="AP66" s="29"/>
      <c r="AQ66" s="30"/>
      <c r="AR66" s="30"/>
      <c r="AS66" s="30"/>
      <c r="AT66" s="29"/>
      <c r="AU66" s="30"/>
      <c r="AV66" s="36"/>
      <c r="AW66" s="36"/>
      <c r="AX66" s="36"/>
      <c r="AY66" s="36"/>
      <c r="AZ66" s="36"/>
      <c r="BA66" s="36"/>
      <c r="BB66" s="36"/>
      <c r="BC66" s="29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0"/>
      <c r="BR66" s="30"/>
      <c r="BS66" s="30"/>
      <c r="BT66" s="30"/>
      <c r="BU66" s="36"/>
      <c r="BV66" s="30"/>
      <c r="BW66" s="55"/>
    </row>
    <row r="67" spans="1:76" s="32" customFormat="1" x14ac:dyDescent="0.2">
      <c r="A67" s="29"/>
      <c r="B67" s="29"/>
      <c r="C67" s="29"/>
      <c r="D67" s="64"/>
      <c r="E67" s="62"/>
      <c r="F67" s="62"/>
      <c r="G67" s="66"/>
      <c r="H67" s="62"/>
      <c r="I67" s="64"/>
      <c r="J67" s="62"/>
      <c r="K67" s="62"/>
      <c r="L67" s="64"/>
      <c r="M67" s="62"/>
      <c r="N67" s="62"/>
      <c r="O67" s="62"/>
      <c r="P67" s="62"/>
      <c r="Q67" s="62"/>
      <c r="R67" s="64"/>
      <c r="S67" s="62"/>
      <c r="T67" s="62"/>
      <c r="U67" s="62"/>
      <c r="V67" s="62"/>
      <c r="W67" s="62"/>
      <c r="X67" s="62"/>
      <c r="Y67" s="62"/>
      <c r="Z67" s="62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78"/>
      <c r="AN67" s="31"/>
      <c r="AO67" s="29"/>
      <c r="AP67" s="29"/>
      <c r="AQ67" s="30"/>
      <c r="AR67" s="30"/>
      <c r="AS67" s="30"/>
      <c r="AT67" s="29"/>
      <c r="AU67" s="30"/>
      <c r="AV67" s="36"/>
      <c r="AW67" s="36"/>
      <c r="AX67" s="36"/>
      <c r="AY67" s="36"/>
      <c r="AZ67" s="36"/>
      <c r="BA67" s="36"/>
      <c r="BB67" s="36"/>
      <c r="BC67" s="29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0"/>
      <c r="BW67" s="55"/>
    </row>
    <row r="68" spans="1:76" s="32" customFormat="1" x14ac:dyDescent="0.2">
      <c r="A68" s="29"/>
      <c r="B68" s="29"/>
      <c r="C68" s="29"/>
      <c r="D68" s="64"/>
      <c r="E68" s="62"/>
      <c r="F68" s="62"/>
      <c r="G68" s="66"/>
      <c r="H68" s="62"/>
      <c r="I68" s="64"/>
      <c r="J68" s="62"/>
      <c r="K68" s="62"/>
      <c r="L68" s="64"/>
      <c r="M68" s="62"/>
      <c r="N68" s="62"/>
      <c r="O68" s="62"/>
      <c r="P68" s="62"/>
      <c r="Q68" s="64"/>
      <c r="R68" s="62"/>
      <c r="S68" s="62"/>
      <c r="T68" s="62"/>
      <c r="U68" s="62"/>
      <c r="V68" s="62"/>
      <c r="W68" s="62"/>
      <c r="X68" s="62"/>
      <c r="Y68" s="62"/>
      <c r="Z68" s="62"/>
      <c r="AA68" s="36"/>
      <c r="AB68" s="36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78"/>
      <c r="AN68" s="31"/>
      <c r="AO68" s="29"/>
      <c r="AP68" s="29"/>
      <c r="AQ68" s="36"/>
      <c r="AR68" s="36"/>
      <c r="AS68" s="36"/>
      <c r="AT68" s="29"/>
      <c r="AU68" s="36"/>
      <c r="AV68" s="36"/>
      <c r="AW68" s="36"/>
      <c r="AX68" s="36"/>
      <c r="AY68" s="36"/>
      <c r="AZ68" s="36"/>
      <c r="BA68" s="36"/>
      <c r="BB68" s="36"/>
      <c r="BC68" s="29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0"/>
      <c r="BW68" s="55"/>
    </row>
    <row r="69" spans="1:76" s="32" customFormat="1" x14ac:dyDescent="0.2">
      <c r="A69" s="29"/>
      <c r="B69" s="29"/>
      <c r="C69" s="29"/>
      <c r="D69" s="64"/>
      <c r="E69" s="62"/>
      <c r="F69" s="62"/>
      <c r="G69" s="66"/>
      <c r="H69" s="62"/>
      <c r="I69" s="64"/>
      <c r="J69" s="62"/>
      <c r="K69" s="62"/>
      <c r="L69" s="64"/>
      <c r="M69" s="62"/>
      <c r="N69" s="62"/>
      <c r="O69" s="62"/>
      <c r="P69" s="62"/>
      <c r="Q69" s="64"/>
      <c r="R69" s="62"/>
      <c r="S69" s="62"/>
      <c r="T69" s="62"/>
      <c r="U69" s="62"/>
      <c r="V69" s="62"/>
      <c r="W69" s="62"/>
      <c r="X69" s="62"/>
      <c r="Y69" s="62"/>
      <c r="Z69" s="62"/>
      <c r="AA69" s="36"/>
      <c r="AB69" s="36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78"/>
      <c r="AN69" s="31"/>
      <c r="AO69" s="29"/>
      <c r="AP69" s="29"/>
      <c r="AQ69" s="36"/>
      <c r="AR69" s="36"/>
      <c r="AS69" s="36"/>
      <c r="AT69" s="29"/>
      <c r="AU69" s="36"/>
      <c r="AV69" s="36"/>
      <c r="AW69" s="36"/>
      <c r="AX69" s="36"/>
      <c r="AY69" s="36"/>
      <c r="AZ69" s="36"/>
      <c r="BA69" s="36"/>
      <c r="BB69" s="36"/>
      <c r="BC69" s="29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0"/>
      <c r="BR69" s="30"/>
      <c r="BS69" s="30"/>
      <c r="BT69" s="30"/>
      <c r="BU69" s="36"/>
      <c r="BV69" s="30"/>
      <c r="BW69" s="55"/>
    </row>
    <row r="70" spans="1:76" s="32" customFormat="1" x14ac:dyDescent="0.2">
      <c r="A70" s="29"/>
      <c r="B70" s="29"/>
      <c r="C70" s="29"/>
      <c r="D70" s="64"/>
      <c r="E70" s="62"/>
      <c r="F70" s="62"/>
      <c r="G70" s="66"/>
      <c r="H70" s="62"/>
      <c r="I70" s="64"/>
      <c r="J70" s="62"/>
      <c r="K70" s="62"/>
      <c r="L70" s="64"/>
      <c r="M70" s="62"/>
      <c r="N70" s="62"/>
      <c r="O70" s="62"/>
      <c r="P70" s="62"/>
      <c r="Q70" s="64"/>
      <c r="R70" s="62"/>
      <c r="S70" s="62"/>
      <c r="T70" s="62"/>
      <c r="U70" s="62"/>
      <c r="V70" s="62"/>
      <c r="W70" s="62"/>
      <c r="X70" s="62"/>
      <c r="Y70" s="62"/>
      <c r="Z70" s="62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78"/>
      <c r="AN70" s="31"/>
      <c r="AO70" s="29"/>
      <c r="AP70" s="29"/>
      <c r="AQ70" s="30"/>
      <c r="AR70" s="30"/>
      <c r="AS70" s="30"/>
      <c r="AT70" s="29"/>
      <c r="AU70" s="30"/>
      <c r="AV70" s="36"/>
      <c r="AW70" s="36"/>
      <c r="AX70" s="36"/>
      <c r="AY70" s="36"/>
      <c r="AZ70" s="36"/>
      <c r="BA70" s="36"/>
      <c r="BB70" s="36"/>
      <c r="BC70" s="29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0"/>
      <c r="BW70" s="55"/>
    </row>
    <row r="71" spans="1:76" s="32" customFormat="1" x14ac:dyDescent="0.2">
      <c r="A71" s="29"/>
      <c r="B71" s="35"/>
      <c r="C71" s="29"/>
      <c r="D71" s="64"/>
      <c r="E71" s="62"/>
      <c r="F71" s="62"/>
      <c r="G71" s="66"/>
      <c r="H71" s="62"/>
      <c r="I71" s="64"/>
      <c r="J71" s="62"/>
      <c r="K71" s="62"/>
      <c r="L71" s="64"/>
      <c r="M71" s="62"/>
      <c r="N71" s="62"/>
      <c r="O71" s="62"/>
      <c r="P71" s="62"/>
      <c r="Q71" s="65"/>
      <c r="R71" s="64"/>
      <c r="S71" s="62"/>
      <c r="T71" s="62"/>
      <c r="U71" s="62"/>
      <c r="V71" s="62"/>
      <c r="W71" s="62"/>
      <c r="X71" s="62"/>
      <c r="Y71" s="62"/>
      <c r="Z71" s="62"/>
      <c r="AA71" s="36"/>
      <c r="AB71" s="36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78"/>
      <c r="AN71" s="31"/>
      <c r="AO71" s="29"/>
      <c r="AP71" s="29"/>
      <c r="AQ71" s="36"/>
      <c r="AR71" s="36"/>
      <c r="AS71" s="36"/>
      <c r="AT71" s="29"/>
      <c r="AU71" s="36"/>
      <c r="AV71" s="36"/>
      <c r="AW71" s="36"/>
      <c r="AX71" s="36"/>
      <c r="AY71" s="36"/>
      <c r="AZ71" s="36"/>
      <c r="BA71" s="36"/>
      <c r="BB71" s="36"/>
      <c r="BC71" s="29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0"/>
      <c r="BW71" s="55"/>
    </row>
    <row r="72" spans="1:76" s="32" customFormat="1" x14ac:dyDescent="0.2">
      <c r="A72" s="29"/>
      <c r="B72" s="35"/>
      <c r="C72" s="29"/>
      <c r="D72" s="64"/>
      <c r="E72" s="63"/>
      <c r="F72" s="62"/>
      <c r="G72" s="66"/>
      <c r="H72" s="62"/>
      <c r="I72" s="64"/>
      <c r="J72" s="62"/>
      <c r="K72" s="62"/>
      <c r="L72" s="64"/>
      <c r="M72" s="62"/>
      <c r="N72" s="62"/>
      <c r="O72" s="62"/>
      <c r="P72" s="62"/>
      <c r="Q72" s="65"/>
      <c r="R72" s="64"/>
      <c r="S72" s="62"/>
      <c r="T72" s="62"/>
      <c r="U72" s="62"/>
      <c r="V72" s="62"/>
      <c r="W72" s="62"/>
      <c r="X72" s="62"/>
      <c r="Y72" s="62"/>
      <c r="Z72" s="62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78"/>
      <c r="AN72" s="31"/>
      <c r="AO72" s="29"/>
      <c r="AP72" s="29"/>
      <c r="AQ72" s="30"/>
      <c r="AR72" s="30"/>
      <c r="AS72" s="30"/>
      <c r="AT72" s="36"/>
      <c r="AU72" s="36"/>
      <c r="AV72" s="36"/>
      <c r="AW72" s="36"/>
      <c r="AX72" s="36"/>
      <c r="AY72" s="36"/>
      <c r="AZ72" s="36"/>
      <c r="BA72" s="36"/>
      <c r="BB72" s="36"/>
      <c r="BC72" s="29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0"/>
      <c r="BW72" s="55"/>
    </row>
    <row r="73" spans="1:76" s="32" customFormat="1" x14ac:dyDescent="0.2">
      <c r="A73" s="29"/>
      <c r="B73" s="29"/>
      <c r="C73" s="29"/>
      <c r="D73" s="64"/>
      <c r="E73" s="62"/>
      <c r="F73" s="62"/>
      <c r="G73" s="66"/>
      <c r="H73" s="62"/>
      <c r="I73" s="64"/>
      <c r="J73" s="62"/>
      <c r="K73" s="62"/>
      <c r="L73" s="64"/>
      <c r="M73" s="62"/>
      <c r="N73" s="62"/>
      <c r="O73" s="62"/>
      <c r="P73" s="62"/>
      <c r="Q73" s="64"/>
      <c r="R73" s="62"/>
      <c r="S73" s="62"/>
      <c r="T73" s="62"/>
      <c r="U73" s="62"/>
      <c r="V73" s="62"/>
      <c r="W73" s="62"/>
      <c r="X73" s="62"/>
      <c r="Y73" s="62"/>
      <c r="Z73" s="62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78"/>
      <c r="AN73" s="31"/>
      <c r="AO73" s="29"/>
      <c r="AP73" s="29"/>
      <c r="AQ73" s="30"/>
      <c r="AR73" s="30"/>
      <c r="AS73" s="30"/>
      <c r="AT73" s="29"/>
      <c r="AU73" s="30"/>
      <c r="AV73" s="37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0"/>
      <c r="BR73" s="30"/>
      <c r="BS73" s="30"/>
      <c r="BT73" s="30"/>
      <c r="BU73" s="30"/>
      <c r="BV73" s="30"/>
      <c r="BW73" s="55"/>
      <c r="BX73" s="67"/>
    </row>
    <row r="76" spans="1:76" s="32" customFormat="1" x14ac:dyDescent="0.2">
      <c r="A76" s="29"/>
      <c r="B76" s="29"/>
      <c r="C76" s="29"/>
      <c r="D76" s="64"/>
      <c r="E76" s="62"/>
      <c r="F76" s="62"/>
      <c r="G76" s="66"/>
      <c r="H76" s="62"/>
      <c r="I76" s="64"/>
      <c r="J76" s="62"/>
      <c r="K76" s="62"/>
      <c r="L76" s="64"/>
      <c r="M76" s="62"/>
      <c r="N76" s="62"/>
      <c r="O76" s="62"/>
      <c r="P76" s="62"/>
      <c r="Q76" s="64"/>
      <c r="R76" s="62"/>
      <c r="S76" s="62"/>
      <c r="T76" s="62"/>
      <c r="U76" s="62"/>
      <c r="V76" s="62"/>
      <c r="W76" s="62"/>
      <c r="X76" s="62"/>
      <c r="Y76" s="62"/>
      <c r="Z76" s="62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78"/>
      <c r="AN76" s="31"/>
      <c r="AO76" s="29"/>
      <c r="AP76" s="29"/>
      <c r="AQ76" s="30"/>
      <c r="AR76" s="30"/>
      <c r="AS76" s="30"/>
      <c r="AT76" s="29"/>
      <c r="AU76" s="30"/>
      <c r="AV76" s="36"/>
      <c r="AW76" s="36"/>
      <c r="AX76" s="36"/>
      <c r="AY76" s="36"/>
      <c r="AZ76" s="36"/>
      <c r="BA76" s="36"/>
      <c r="BB76" s="36"/>
      <c r="BC76" s="29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0"/>
      <c r="BW76" s="55"/>
    </row>
    <row r="77" spans="1:76" s="32" customFormat="1" x14ac:dyDescent="0.2">
      <c r="A77" s="29"/>
      <c r="B77" s="29"/>
      <c r="C77" s="29"/>
      <c r="D77" s="64"/>
      <c r="E77" s="63"/>
      <c r="F77" s="62"/>
      <c r="G77" s="66"/>
      <c r="H77" s="62"/>
      <c r="I77" s="64"/>
      <c r="J77" s="62"/>
      <c r="K77" s="62"/>
      <c r="L77" s="64"/>
      <c r="M77" s="62"/>
      <c r="N77" s="62"/>
      <c r="O77" s="62"/>
      <c r="P77" s="62"/>
      <c r="Q77" s="62"/>
      <c r="R77" s="64"/>
      <c r="S77" s="62"/>
      <c r="T77" s="62"/>
      <c r="U77" s="62"/>
      <c r="V77" s="62"/>
      <c r="W77" s="62"/>
      <c r="X77" s="62"/>
      <c r="Y77" s="62"/>
      <c r="Z77" s="62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78"/>
      <c r="AN77" s="31"/>
      <c r="AO77" s="29"/>
      <c r="AP77" s="29"/>
      <c r="AQ77" s="30"/>
      <c r="AR77" s="30"/>
      <c r="AS77" s="30"/>
      <c r="AT77" s="29"/>
      <c r="AU77" s="30"/>
      <c r="AV77" s="36"/>
      <c r="AW77" s="36"/>
      <c r="AX77" s="36"/>
      <c r="AY77" s="36"/>
      <c r="AZ77" s="36"/>
      <c r="BA77" s="36"/>
      <c r="BB77" s="36"/>
      <c r="BC77" s="29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0"/>
      <c r="BW77" s="55"/>
    </row>
  </sheetData>
  <sortState ref="A15:AM40">
    <sortCondition descending="1" ref="AM15:AM40"/>
  </sortState>
  <mergeCells count="2">
    <mergeCell ref="AL3:AM3"/>
    <mergeCell ref="BV3:BW3"/>
  </mergeCells>
  <phoneticPr fontId="0" type="noConversion"/>
  <pageMargins left="0.19685039370078741" right="0.19685039370078741" top="0.51181102362204722" bottom="0.31496062992125984" header="0.51181102362204722" footer="0.31496062992125984"/>
  <pageSetup paperSize="9" scale="80" pageOrder="overThenDown" orientation="landscape" r:id="rId1"/>
  <headerFooter alignWithMargins="0">
    <oddHeader xml:space="preserve">&amp;C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8"/>
  <sheetViews>
    <sheetView tabSelected="1" zoomScale="110" zoomScaleNormal="110" workbookViewId="0">
      <pane ySplit="2" topLeftCell="A3" activePane="bottomLeft" state="frozen"/>
      <selection pane="bottomLeft" activeCell="H135" sqref="H135"/>
    </sheetView>
  </sheetViews>
  <sheetFormatPr baseColWidth="10" defaultRowHeight="12.75" x14ac:dyDescent="0.2"/>
  <cols>
    <col min="1" max="1" width="10" style="1" bestFit="1" customWidth="1"/>
    <col min="2" max="2" width="24.7109375" style="1" customWidth="1"/>
    <col min="3" max="3" width="20.28515625" customWidth="1"/>
    <col min="4" max="4" width="22.7109375" customWidth="1"/>
    <col min="5" max="8" width="3.5703125" customWidth="1"/>
    <col min="9" max="9" width="7.28515625" style="2" customWidth="1"/>
    <col min="10" max="11" width="4.140625" customWidth="1"/>
    <col min="12" max="12" width="7.140625" customWidth="1"/>
    <col min="13" max="14" width="6.85546875" customWidth="1"/>
    <col min="15" max="15" width="7.85546875" customWidth="1"/>
    <col min="16" max="16" width="8.140625" style="3" customWidth="1"/>
    <col min="17" max="17" width="9.42578125" style="3" customWidth="1"/>
    <col min="18" max="18" width="2.85546875" customWidth="1"/>
    <col min="19" max="19" width="5.5703125" customWidth="1"/>
    <col min="20" max="20" width="6.5703125" customWidth="1"/>
    <col min="21" max="21" width="7.5703125" customWidth="1"/>
  </cols>
  <sheetData>
    <row r="1" spans="1:20" ht="14.25" thickTop="1" thickBot="1" x14ac:dyDescent="0.25">
      <c r="A1" s="23" t="s">
        <v>11</v>
      </c>
      <c r="B1" s="17" t="s">
        <v>12</v>
      </c>
      <c r="C1" s="18" t="s">
        <v>13</v>
      </c>
      <c r="D1" s="18" t="s">
        <v>4</v>
      </c>
      <c r="E1" s="19" t="s">
        <v>14</v>
      </c>
      <c r="F1" s="19" t="s">
        <v>15</v>
      </c>
      <c r="G1" s="20" t="s">
        <v>16</v>
      </c>
      <c r="H1" s="19"/>
      <c r="I1" s="21" t="s">
        <v>17</v>
      </c>
      <c r="J1" s="20" t="s">
        <v>18</v>
      </c>
      <c r="K1" s="19"/>
      <c r="L1" s="19" t="s">
        <v>17</v>
      </c>
      <c r="M1" s="19" t="s">
        <v>19</v>
      </c>
      <c r="N1" s="19" t="s">
        <v>19</v>
      </c>
      <c r="O1" s="19" t="s">
        <v>17</v>
      </c>
      <c r="P1" s="19" t="s">
        <v>17</v>
      </c>
      <c r="Q1" s="8"/>
      <c r="R1" s="5"/>
    </row>
    <row r="2" spans="1:20" ht="14.25" thickTop="1" thickBot="1" x14ac:dyDescent="0.25">
      <c r="A2" s="6"/>
      <c r="B2" s="6"/>
      <c r="C2" s="7"/>
      <c r="D2" s="7"/>
      <c r="E2" s="22"/>
      <c r="F2" s="22"/>
      <c r="G2" s="19" t="s">
        <v>20</v>
      </c>
      <c r="H2" s="19" t="s">
        <v>21</v>
      </c>
      <c r="I2" s="21" t="s">
        <v>16</v>
      </c>
      <c r="J2" s="19" t="s">
        <v>20</v>
      </c>
      <c r="K2" s="19" t="s">
        <v>21</v>
      </c>
      <c r="L2" s="19" t="s">
        <v>22</v>
      </c>
      <c r="M2" s="19" t="s">
        <v>16</v>
      </c>
      <c r="N2" s="19" t="s">
        <v>22</v>
      </c>
      <c r="O2" s="19" t="s">
        <v>23</v>
      </c>
      <c r="P2" s="19" t="s">
        <v>24</v>
      </c>
      <c r="Q2" s="8"/>
      <c r="R2" s="5"/>
      <c r="S2" t="s">
        <v>48</v>
      </c>
      <c r="T2" t="s">
        <v>49</v>
      </c>
    </row>
    <row r="3" spans="1:20" x14ac:dyDescent="0.2">
      <c r="A3" s="10"/>
      <c r="B3" s="10"/>
      <c r="C3" s="11"/>
      <c r="D3" s="11"/>
      <c r="E3" s="11"/>
      <c r="F3" s="11"/>
      <c r="G3" s="11"/>
      <c r="H3" s="11"/>
      <c r="I3" s="12"/>
      <c r="J3" s="11"/>
      <c r="K3" s="11"/>
      <c r="L3" s="13"/>
      <c r="M3" s="14"/>
      <c r="N3" s="14"/>
      <c r="O3" s="15"/>
      <c r="P3" s="16"/>
      <c r="Q3" s="16"/>
      <c r="R3" s="4"/>
    </row>
    <row r="4" spans="1:20" s="11" customFormat="1" x14ac:dyDescent="0.2">
      <c r="A4" s="9"/>
      <c r="B4" s="10"/>
      <c r="I4" s="12"/>
      <c r="L4" s="13"/>
      <c r="M4" s="14"/>
      <c r="N4" s="14"/>
      <c r="O4" s="15"/>
      <c r="P4" s="16"/>
      <c r="Q4" s="16"/>
      <c r="S4" s="85"/>
      <c r="T4" s="85"/>
    </row>
    <row r="5" spans="1:20" s="11" customFormat="1" x14ac:dyDescent="0.2">
      <c r="A5" s="9" t="s">
        <v>266</v>
      </c>
      <c r="B5" s="10" t="s">
        <v>286</v>
      </c>
      <c r="C5" s="11" t="s">
        <v>222</v>
      </c>
      <c r="D5" s="11" t="s">
        <v>163</v>
      </c>
      <c r="E5" s="11">
        <v>25</v>
      </c>
      <c r="F5" s="11">
        <v>1</v>
      </c>
      <c r="G5" s="11">
        <v>0</v>
      </c>
      <c r="H5" s="11">
        <v>0</v>
      </c>
      <c r="I5" s="12">
        <v>12</v>
      </c>
      <c r="J5" s="11">
        <v>0</v>
      </c>
      <c r="K5" s="11">
        <v>0</v>
      </c>
      <c r="L5" s="13">
        <f t="shared" ref="L5" si="0">(J5-K5)*E5</f>
        <v>0</v>
      </c>
      <c r="M5" s="14">
        <f t="shared" ref="M5" si="1">IF(H5=1,E5*3,0)</f>
        <v>0</v>
      </c>
      <c r="N5" s="14">
        <f t="shared" ref="N5" si="2">IF(K5=1,E5*5,0)</f>
        <v>0</v>
      </c>
      <c r="O5" s="15">
        <f t="shared" ref="O5" si="3">IF(F5=0,MAX(I5,L5)+E5*2+MAX(M5,N5),MAX(I5,L5)+E5*5+MAX(M5,N5))</f>
        <v>137</v>
      </c>
      <c r="P5" s="16">
        <v>137</v>
      </c>
      <c r="Q5" s="16"/>
    </row>
    <row r="6" spans="1:20" s="11" customFormat="1" x14ac:dyDescent="0.2">
      <c r="A6" s="9" t="s">
        <v>270</v>
      </c>
      <c r="B6" s="10" t="s">
        <v>206</v>
      </c>
      <c r="C6" s="11" t="s">
        <v>222</v>
      </c>
      <c r="D6" s="11" t="s">
        <v>163</v>
      </c>
      <c r="E6" s="11">
        <v>25</v>
      </c>
      <c r="F6" s="11">
        <v>0</v>
      </c>
      <c r="G6" s="11">
        <v>0</v>
      </c>
      <c r="H6" s="11">
        <v>0</v>
      </c>
      <c r="I6" s="12">
        <v>27</v>
      </c>
      <c r="J6" s="11">
        <v>0</v>
      </c>
      <c r="K6" s="11">
        <v>0</v>
      </c>
      <c r="L6" s="13">
        <f t="shared" ref="L6" si="4">(J6-K6)*E6</f>
        <v>0</v>
      </c>
      <c r="M6" s="14">
        <f t="shared" ref="M6" si="5">IF(H6=1,E6*3,0)</f>
        <v>0</v>
      </c>
      <c r="N6" s="14">
        <f t="shared" ref="N6" si="6">IF(K6=1,E6*5,0)</f>
        <v>0</v>
      </c>
      <c r="O6" s="15">
        <f t="shared" ref="O6" si="7">IF(F6=0,MAX(I6,L6)+E6*2+MAX(M6,N6),MAX(I6,L6)+E6*5+MAX(M6,N6))</f>
        <v>77</v>
      </c>
      <c r="P6" s="16">
        <v>77</v>
      </c>
      <c r="Q6" s="16"/>
    </row>
    <row r="7" spans="1:20" s="11" customFormat="1" x14ac:dyDescent="0.2">
      <c r="A7" s="9" t="s">
        <v>279</v>
      </c>
      <c r="B7" s="10" t="s">
        <v>253</v>
      </c>
      <c r="C7" s="11" t="s">
        <v>222</v>
      </c>
      <c r="D7" s="11" t="s">
        <v>163</v>
      </c>
      <c r="E7" s="11">
        <v>25</v>
      </c>
      <c r="F7" s="11">
        <v>1</v>
      </c>
      <c r="G7" s="11">
        <v>0</v>
      </c>
      <c r="H7" s="11">
        <v>0</v>
      </c>
      <c r="I7" s="12">
        <v>26</v>
      </c>
      <c r="J7" s="11">
        <v>0</v>
      </c>
      <c r="K7" s="11">
        <v>0</v>
      </c>
      <c r="L7" s="13">
        <f t="shared" ref="L7:L8" si="8">(J7-K7)*E7</f>
        <v>0</v>
      </c>
      <c r="M7" s="14">
        <f t="shared" ref="M7" si="9">IF(H7=1,E7*3,0)</f>
        <v>0</v>
      </c>
      <c r="N7" s="14">
        <f t="shared" ref="N7:N8" si="10">IF(K7=1,E7*5,0)</f>
        <v>0</v>
      </c>
      <c r="O7" s="15">
        <f t="shared" ref="O7:O8" si="11">IF(F7=0,MAX(I7,L7)+E7*2+MAX(M7,N7),MAX(I7,L7)+E7*5+MAX(M7,N7))</f>
        <v>151</v>
      </c>
      <c r="P7" s="16">
        <v>151</v>
      </c>
      <c r="Q7" s="16"/>
    </row>
    <row r="8" spans="1:20" s="11" customFormat="1" x14ac:dyDescent="0.2">
      <c r="A8" s="9" t="s">
        <v>287</v>
      </c>
      <c r="B8" s="10" t="s">
        <v>90</v>
      </c>
      <c r="C8" s="11" t="s">
        <v>222</v>
      </c>
      <c r="D8" s="11" t="s">
        <v>163</v>
      </c>
      <c r="E8" s="11">
        <v>25</v>
      </c>
      <c r="F8" s="11">
        <v>0</v>
      </c>
      <c r="G8" s="11">
        <v>0</v>
      </c>
      <c r="H8" s="11">
        <v>0</v>
      </c>
      <c r="I8" s="12">
        <v>23</v>
      </c>
      <c r="J8" s="11">
        <v>0</v>
      </c>
      <c r="K8" s="11">
        <v>0</v>
      </c>
      <c r="L8" s="13">
        <f t="shared" si="8"/>
        <v>0</v>
      </c>
      <c r="M8" s="14">
        <v>3</v>
      </c>
      <c r="N8" s="14">
        <f t="shared" si="10"/>
        <v>0</v>
      </c>
      <c r="O8" s="15">
        <f t="shared" si="11"/>
        <v>76</v>
      </c>
      <c r="P8" s="16">
        <v>76</v>
      </c>
      <c r="Q8" s="16"/>
    </row>
    <row r="9" spans="1:20" s="11" customFormat="1" x14ac:dyDescent="0.2">
      <c r="A9" s="9" t="s">
        <v>290</v>
      </c>
      <c r="B9" s="10" t="s">
        <v>291</v>
      </c>
      <c r="C9" s="11" t="s">
        <v>222</v>
      </c>
      <c r="D9" s="11" t="s">
        <v>163</v>
      </c>
      <c r="E9" s="11">
        <v>25</v>
      </c>
      <c r="F9" s="11">
        <v>1</v>
      </c>
      <c r="G9" s="11">
        <v>0</v>
      </c>
      <c r="H9" s="11">
        <v>0</v>
      </c>
      <c r="I9" s="12">
        <v>23</v>
      </c>
      <c r="J9" s="11">
        <v>0</v>
      </c>
      <c r="K9" s="11">
        <v>0</v>
      </c>
      <c r="L9" s="13">
        <f t="shared" ref="L9:L12" si="12">(J9-K9)*E9</f>
        <v>0</v>
      </c>
      <c r="M9" s="14">
        <v>0</v>
      </c>
      <c r="N9" s="14">
        <f t="shared" ref="N9:N12" si="13">IF(K9=1,E9*5,0)</f>
        <v>0</v>
      </c>
      <c r="O9" s="15">
        <f t="shared" ref="O9:O12" si="14">IF(F9=0,MAX(I9,L9)+E9*2+MAX(M9,N9),MAX(I9,L9)+E9*5+MAX(M9,N9))</f>
        <v>148</v>
      </c>
      <c r="P9" s="16">
        <v>148</v>
      </c>
      <c r="Q9" s="16"/>
      <c r="S9" s="162"/>
      <c r="T9" s="162"/>
    </row>
    <row r="10" spans="1:20" s="11" customFormat="1" x14ac:dyDescent="0.2">
      <c r="A10" s="9" t="s">
        <v>295</v>
      </c>
      <c r="B10" s="10" t="s">
        <v>240</v>
      </c>
      <c r="C10" s="11" t="s">
        <v>222</v>
      </c>
      <c r="D10" s="11" t="s">
        <v>163</v>
      </c>
      <c r="E10" s="11">
        <v>25</v>
      </c>
      <c r="F10" s="11">
        <v>0</v>
      </c>
      <c r="G10" s="11">
        <v>0</v>
      </c>
      <c r="H10" s="11">
        <v>0</v>
      </c>
      <c r="I10" s="12">
        <v>29</v>
      </c>
      <c r="J10" s="11">
        <v>0</v>
      </c>
      <c r="K10" s="11">
        <v>0</v>
      </c>
      <c r="L10" s="13">
        <f t="shared" si="12"/>
        <v>0</v>
      </c>
      <c r="M10" s="14">
        <v>6</v>
      </c>
      <c r="N10" s="14">
        <f t="shared" si="13"/>
        <v>0</v>
      </c>
      <c r="O10" s="15">
        <f>IF(F10=0,MAX(I10,L10)+E10*2+MAX(M10,N10),MAX(I10,L10)+E10*5+MAX(M10,N10))</f>
        <v>85</v>
      </c>
      <c r="P10" s="16">
        <v>85</v>
      </c>
      <c r="Q10" s="16"/>
      <c r="S10" s="162"/>
      <c r="T10" s="162"/>
    </row>
    <row r="11" spans="1:20" s="11" customFormat="1" x14ac:dyDescent="0.2">
      <c r="A11" s="9" t="s">
        <v>297</v>
      </c>
      <c r="B11" s="10" t="s">
        <v>90</v>
      </c>
      <c r="C11" s="11" t="s">
        <v>222</v>
      </c>
      <c r="D11" s="11" t="s">
        <v>163</v>
      </c>
      <c r="E11" s="11">
        <v>25</v>
      </c>
      <c r="F11" s="11">
        <v>0</v>
      </c>
      <c r="G11" s="11">
        <v>0</v>
      </c>
      <c r="H11" s="11">
        <v>0</v>
      </c>
      <c r="I11" s="12">
        <v>26</v>
      </c>
      <c r="J11" s="11">
        <v>0</v>
      </c>
      <c r="K11" s="11">
        <v>0</v>
      </c>
      <c r="L11" s="13">
        <f t="shared" si="12"/>
        <v>0</v>
      </c>
      <c r="M11" s="14">
        <v>0</v>
      </c>
      <c r="N11" s="14">
        <f t="shared" si="13"/>
        <v>0</v>
      </c>
      <c r="O11" s="15">
        <f t="shared" si="14"/>
        <v>76</v>
      </c>
      <c r="P11" s="16">
        <v>76</v>
      </c>
      <c r="Q11" s="16"/>
    </row>
    <row r="12" spans="1:20" s="11" customFormat="1" x14ac:dyDescent="0.2">
      <c r="A12" s="9" t="s">
        <v>296</v>
      </c>
      <c r="B12" s="10" t="s">
        <v>70</v>
      </c>
      <c r="C12" s="11" t="s">
        <v>222</v>
      </c>
      <c r="D12" s="11" t="s">
        <v>163</v>
      </c>
      <c r="E12" s="11">
        <v>25</v>
      </c>
      <c r="F12" s="11">
        <v>0</v>
      </c>
      <c r="G12" s="11">
        <v>0</v>
      </c>
      <c r="H12" s="11">
        <v>0</v>
      </c>
      <c r="I12" s="12">
        <v>30</v>
      </c>
      <c r="J12" s="11">
        <v>0</v>
      </c>
      <c r="K12" s="11">
        <v>0</v>
      </c>
      <c r="L12" s="13">
        <f t="shared" si="12"/>
        <v>0</v>
      </c>
      <c r="M12" s="14">
        <v>9</v>
      </c>
      <c r="N12" s="14">
        <f t="shared" si="13"/>
        <v>0</v>
      </c>
      <c r="O12" s="15">
        <f t="shared" si="14"/>
        <v>89</v>
      </c>
      <c r="P12" s="16">
        <v>89</v>
      </c>
      <c r="Q12" s="16"/>
    </row>
    <row r="13" spans="1:20" s="11" customFormat="1" x14ac:dyDescent="0.2">
      <c r="A13" s="9"/>
      <c r="B13" s="10"/>
      <c r="I13" s="12"/>
      <c r="L13" s="13"/>
      <c r="M13" s="14"/>
      <c r="N13" s="14"/>
      <c r="O13" s="15"/>
      <c r="P13" s="16"/>
      <c r="Q13" s="16"/>
    </row>
    <row r="14" spans="1:20" s="11" customFormat="1" x14ac:dyDescent="0.2">
      <c r="A14" s="9"/>
      <c r="B14" s="10"/>
      <c r="I14" s="12"/>
      <c r="L14" s="13"/>
      <c r="M14" s="14"/>
      <c r="N14" s="14"/>
      <c r="O14" s="15"/>
      <c r="P14" s="16" t="s">
        <v>26</v>
      </c>
      <c r="Q14" s="16">
        <f>SUM(P5:P12)</f>
        <v>839</v>
      </c>
      <c r="S14" s="16"/>
      <c r="T14" s="16"/>
    </row>
    <row r="15" spans="1:20" s="11" customFormat="1" x14ac:dyDescent="0.2">
      <c r="A15" s="9"/>
      <c r="B15" s="10"/>
      <c r="I15" s="12"/>
      <c r="L15" s="13"/>
      <c r="M15" s="14"/>
      <c r="N15" s="14"/>
      <c r="O15" s="15"/>
      <c r="P15" s="16"/>
      <c r="Q15" s="16"/>
    </row>
    <row r="16" spans="1:20" s="11" customFormat="1" x14ac:dyDescent="0.2">
      <c r="A16" s="9"/>
      <c r="B16" s="10"/>
      <c r="I16" s="12"/>
      <c r="L16" s="13"/>
      <c r="M16" s="14"/>
      <c r="N16" s="14"/>
      <c r="O16" s="15"/>
      <c r="P16" s="16"/>
      <c r="Q16" s="16"/>
      <c r="R16" s="85"/>
      <c r="S16" s="85"/>
      <c r="T16" s="85"/>
    </row>
    <row r="17" spans="1:21" s="11" customFormat="1" x14ac:dyDescent="0.2">
      <c r="A17" s="9" t="s">
        <v>266</v>
      </c>
      <c r="B17" s="10" t="s">
        <v>252</v>
      </c>
      <c r="C17" s="11" t="s">
        <v>242</v>
      </c>
      <c r="D17" s="11" t="s">
        <v>241</v>
      </c>
      <c r="E17" s="11">
        <v>25</v>
      </c>
      <c r="F17" s="11">
        <v>1</v>
      </c>
      <c r="G17" s="11">
        <v>0</v>
      </c>
      <c r="H17" s="11">
        <v>0</v>
      </c>
      <c r="I17" s="12">
        <v>16</v>
      </c>
      <c r="J17" s="11">
        <v>0</v>
      </c>
      <c r="K17" s="11">
        <v>0</v>
      </c>
      <c r="L17" s="13">
        <f t="shared" ref="L17:L24" si="15">(J17-K17)*E17</f>
        <v>0</v>
      </c>
      <c r="M17" s="14">
        <f>IF(H17=1,E17*3,0)</f>
        <v>0</v>
      </c>
      <c r="N17" s="14">
        <f t="shared" ref="N17:N24" si="16">IF(K17=1,E17*5,0)</f>
        <v>0</v>
      </c>
      <c r="O17" s="15">
        <f t="shared" ref="O17:O24" si="17">IF(F17=0,MAX(I17,L17)+E17*2+MAX(M17,N17),MAX(I17,L17)+E17*5+MAX(M17,N17))</f>
        <v>141</v>
      </c>
      <c r="P17" s="16">
        <v>141</v>
      </c>
      <c r="Q17" s="33"/>
    </row>
    <row r="18" spans="1:21" s="11" customFormat="1" x14ac:dyDescent="0.2">
      <c r="A18" s="9" t="s">
        <v>270</v>
      </c>
      <c r="B18" s="10" t="s">
        <v>206</v>
      </c>
      <c r="C18" s="11" t="s">
        <v>242</v>
      </c>
      <c r="D18" s="11" t="s">
        <v>241</v>
      </c>
      <c r="E18" s="11">
        <v>25</v>
      </c>
      <c r="F18" s="11">
        <v>0</v>
      </c>
      <c r="G18" s="11">
        <v>0</v>
      </c>
      <c r="H18" s="11">
        <v>0</v>
      </c>
      <c r="I18" s="12">
        <v>14</v>
      </c>
      <c r="J18" s="11">
        <v>0</v>
      </c>
      <c r="K18" s="11">
        <v>0</v>
      </c>
      <c r="L18" s="13">
        <f t="shared" si="15"/>
        <v>0</v>
      </c>
      <c r="M18" s="14">
        <f>IF(H18=1,E18*3,0)</f>
        <v>0</v>
      </c>
      <c r="N18" s="14">
        <f t="shared" si="16"/>
        <v>0</v>
      </c>
      <c r="O18" s="15">
        <f t="shared" si="17"/>
        <v>64</v>
      </c>
      <c r="P18" s="16">
        <v>64</v>
      </c>
      <c r="Q18" s="33"/>
    </row>
    <row r="19" spans="1:21" s="11" customFormat="1" x14ac:dyDescent="0.2">
      <c r="A19" s="9" t="s">
        <v>279</v>
      </c>
      <c r="B19" s="10" t="s">
        <v>253</v>
      </c>
      <c r="C19" s="11" t="s">
        <v>242</v>
      </c>
      <c r="D19" s="11" t="s">
        <v>241</v>
      </c>
      <c r="E19" s="11">
        <v>25</v>
      </c>
      <c r="F19" s="11">
        <v>1</v>
      </c>
      <c r="G19" s="11">
        <v>0</v>
      </c>
      <c r="H19" s="11">
        <v>0</v>
      </c>
      <c r="I19" s="12">
        <v>24</v>
      </c>
      <c r="J19" s="11">
        <v>0</v>
      </c>
      <c r="K19" s="11">
        <v>0</v>
      </c>
      <c r="L19" s="13">
        <f t="shared" si="15"/>
        <v>0</v>
      </c>
      <c r="M19" s="14">
        <v>0</v>
      </c>
      <c r="N19" s="14">
        <f t="shared" si="16"/>
        <v>0</v>
      </c>
      <c r="O19" s="15">
        <f t="shared" si="17"/>
        <v>149</v>
      </c>
      <c r="P19" s="16">
        <v>149</v>
      </c>
      <c r="Q19" s="33"/>
      <c r="S19" s="162"/>
      <c r="T19" s="162"/>
    </row>
    <row r="20" spans="1:21" s="11" customFormat="1" x14ac:dyDescent="0.2">
      <c r="A20" s="9" t="s">
        <v>284</v>
      </c>
      <c r="B20" s="10" t="s">
        <v>43</v>
      </c>
      <c r="C20" s="11" t="s">
        <v>242</v>
      </c>
      <c r="D20" s="11" t="s">
        <v>241</v>
      </c>
      <c r="E20" s="11">
        <v>6</v>
      </c>
      <c r="F20" s="11">
        <v>0</v>
      </c>
      <c r="G20" s="11">
        <v>0</v>
      </c>
      <c r="H20" s="11">
        <v>0</v>
      </c>
      <c r="I20" s="12">
        <v>27</v>
      </c>
      <c r="J20" s="11">
        <v>0</v>
      </c>
      <c r="K20" s="11">
        <v>0</v>
      </c>
      <c r="L20" s="13">
        <f t="shared" si="15"/>
        <v>0</v>
      </c>
      <c r="M20" s="14">
        <f>IF(H20=1,E20*3,0)</f>
        <v>0</v>
      </c>
      <c r="N20" s="14">
        <f t="shared" si="16"/>
        <v>0</v>
      </c>
      <c r="O20" s="15">
        <f t="shared" si="17"/>
        <v>39</v>
      </c>
      <c r="P20" s="16">
        <v>39</v>
      </c>
      <c r="Q20" s="33"/>
      <c r="U20" s="85"/>
    </row>
    <row r="21" spans="1:21" s="11" customFormat="1" x14ac:dyDescent="0.2">
      <c r="A21" s="9" t="s">
        <v>290</v>
      </c>
      <c r="B21" s="10" t="s">
        <v>291</v>
      </c>
      <c r="C21" s="11" t="s">
        <v>242</v>
      </c>
      <c r="D21" s="11" t="s">
        <v>241</v>
      </c>
      <c r="E21" s="11">
        <v>25</v>
      </c>
      <c r="F21" s="11">
        <v>1</v>
      </c>
      <c r="G21" s="11">
        <v>0</v>
      </c>
      <c r="H21" s="11">
        <v>0</v>
      </c>
      <c r="I21" s="12">
        <v>21</v>
      </c>
      <c r="J21" s="11">
        <v>0</v>
      </c>
      <c r="K21" s="11">
        <v>0</v>
      </c>
      <c r="L21" s="13">
        <f t="shared" si="15"/>
        <v>0</v>
      </c>
      <c r="M21" s="14">
        <v>0</v>
      </c>
      <c r="N21" s="14">
        <f t="shared" si="16"/>
        <v>0</v>
      </c>
      <c r="O21" s="15">
        <f t="shared" si="17"/>
        <v>146</v>
      </c>
      <c r="P21" s="16">
        <v>146</v>
      </c>
      <c r="Q21" s="164"/>
      <c r="R21" s="162"/>
      <c r="U21" s="85"/>
    </row>
    <row r="22" spans="1:21" s="11" customFormat="1" x14ac:dyDescent="0.2">
      <c r="A22" s="9" t="s">
        <v>295</v>
      </c>
      <c r="B22" s="10" t="s">
        <v>240</v>
      </c>
      <c r="C22" s="11" t="s">
        <v>242</v>
      </c>
      <c r="D22" s="11" t="s">
        <v>241</v>
      </c>
      <c r="E22" s="11">
        <v>25</v>
      </c>
      <c r="F22" s="11">
        <v>0</v>
      </c>
      <c r="G22" s="11">
        <v>0</v>
      </c>
      <c r="H22" s="11">
        <v>0</v>
      </c>
      <c r="I22" s="12">
        <v>20</v>
      </c>
      <c r="J22" s="11">
        <v>0</v>
      </c>
      <c r="K22" s="11">
        <v>0</v>
      </c>
      <c r="L22" s="13">
        <f t="shared" si="15"/>
        <v>0</v>
      </c>
      <c r="M22" s="14">
        <f>IF(H22=1,E22*3,0)</f>
        <v>0</v>
      </c>
      <c r="N22" s="14">
        <f t="shared" si="16"/>
        <v>0</v>
      </c>
      <c r="O22" s="15">
        <f t="shared" si="17"/>
        <v>70</v>
      </c>
      <c r="P22" s="16">
        <v>70</v>
      </c>
      <c r="Q22" s="164"/>
      <c r="R22" s="162"/>
    </row>
    <row r="23" spans="1:21" s="11" customFormat="1" x14ac:dyDescent="0.2">
      <c r="A23" s="9" t="s">
        <v>297</v>
      </c>
      <c r="B23" s="10" t="s">
        <v>90</v>
      </c>
      <c r="C23" s="11" t="s">
        <v>242</v>
      </c>
      <c r="D23" s="11" t="s">
        <v>241</v>
      </c>
      <c r="E23" s="11">
        <v>25</v>
      </c>
      <c r="F23" s="11">
        <v>0</v>
      </c>
      <c r="G23" s="11">
        <v>0</v>
      </c>
      <c r="H23" s="11">
        <v>0</v>
      </c>
      <c r="I23" s="12">
        <v>21</v>
      </c>
      <c r="J23" s="11">
        <v>0</v>
      </c>
      <c r="K23" s="11">
        <v>0</v>
      </c>
      <c r="L23" s="13">
        <f t="shared" si="15"/>
        <v>0</v>
      </c>
      <c r="M23" s="14">
        <v>6</v>
      </c>
      <c r="N23" s="14">
        <f t="shared" si="16"/>
        <v>0</v>
      </c>
      <c r="O23" s="15">
        <f t="shared" si="17"/>
        <v>77</v>
      </c>
      <c r="P23" s="16">
        <v>77</v>
      </c>
      <c r="Q23" s="33"/>
    </row>
    <row r="24" spans="1:21" s="11" customFormat="1" x14ac:dyDescent="0.2">
      <c r="A24" s="9" t="s">
        <v>296</v>
      </c>
      <c r="B24" s="10" t="s">
        <v>70</v>
      </c>
      <c r="C24" s="11" t="s">
        <v>242</v>
      </c>
      <c r="D24" s="11" t="s">
        <v>241</v>
      </c>
      <c r="E24" s="11">
        <v>25</v>
      </c>
      <c r="F24" s="11">
        <v>0</v>
      </c>
      <c r="G24" s="11">
        <v>0</v>
      </c>
      <c r="H24" s="11">
        <v>0</v>
      </c>
      <c r="I24" s="12">
        <v>25</v>
      </c>
      <c r="J24" s="11">
        <v>0</v>
      </c>
      <c r="K24" s="11">
        <v>0</v>
      </c>
      <c r="L24" s="13">
        <f t="shared" si="15"/>
        <v>0</v>
      </c>
      <c r="M24" s="14">
        <f>IF(H24=1,E24*3,0)</f>
        <v>0</v>
      </c>
      <c r="N24" s="14">
        <f t="shared" si="16"/>
        <v>0</v>
      </c>
      <c r="O24" s="15">
        <f t="shared" si="17"/>
        <v>75</v>
      </c>
      <c r="P24" s="16">
        <v>75</v>
      </c>
      <c r="Q24" s="16"/>
    </row>
    <row r="25" spans="1:21" s="11" customFormat="1" x14ac:dyDescent="0.2">
      <c r="A25" s="9"/>
      <c r="B25" s="10"/>
      <c r="I25" s="12"/>
      <c r="L25" s="13"/>
      <c r="M25" s="14"/>
      <c r="N25" s="14"/>
      <c r="O25" s="15"/>
      <c r="P25" s="16"/>
      <c r="Q25" s="16"/>
    </row>
    <row r="26" spans="1:21" s="11" customFormat="1" x14ac:dyDescent="0.2">
      <c r="A26" s="9"/>
      <c r="B26" s="10"/>
      <c r="I26" s="12"/>
      <c r="L26" s="13"/>
      <c r="M26" s="14"/>
      <c r="N26" s="14"/>
      <c r="O26" s="15"/>
      <c r="P26" s="16" t="s">
        <v>26</v>
      </c>
      <c r="Q26" s="16">
        <f>SUM(P17:P24)</f>
        <v>761</v>
      </c>
    </row>
    <row r="27" spans="1:21" s="11" customFormat="1" x14ac:dyDescent="0.2">
      <c r="A27" s="9"/>
      <c r="B27" s="10"/>
      <c r="I27" s="12"/>
      <c r="L27" s="13"/>
      <c r="M27" s="14"/>
      <c r="N27" s="14"/>
      <c r="O27" s="15"/>
      <c r="P27" s="16"/>
      <c r="Q27" s="16"/>
      <c r="S27" s="85"/>
      <c r="T27" s="85"/>
    </row>
    <row r="28" spans="1:21" s="11" customFormat="1" x14ac:dyDescent="0.2">
      <c r="A28" s="9"/>
      <c r="B28" s="86"/>
      <c r="I28" s="12"/>
      <c r="L28" s="13"/>
      <c r="M28" s="14"/>
      <c r="N28" s="14"/>
      <c r="O28" s="15"/>
      <c r="P28" s="16"/>
      <c r="Q28" s="16"/>
    </row>
    <row r="29" spans="1:21" s="11" customFormat="1" ht="12" customHeight="1" x14ac:dyDescent="0.2">
      <c r="A29" s="9" t="s">
        <v>279</v>
      </c>
      <c r="B29" s="10" t="s">
        <v>253</v>
      </c>
      <c r="C29" s="11" t="s">
        <v>159</v>
      </c>
      <c r="D29" s="11" t="s">
        <v>280</v>
      </c>
      <c r="E29" s="11">
        <v>25</v>
      </c>
      <c r="F29" s="11">
        <v>1</v>
      </c>
      <c r="G29" s="11">
        <v>0</v>
      </c>
      <c r="H29" s="11">
        <v>0</v>
      </c>
      <c r="I29" s="12">
        <v>26</v>
      </c>
      <c r="J29" s="11">
        <v>0</v>
      </c>
      <c r="K29" s="11">
        <v>0</v>
      </c>
      <c r="L29" s="13">
        <f t="shared" ref="L29:L36" si="18">(J29-K29)*E29</f>
        <v>0</v>
      </c>
      <c r="M29" s="14">
        <f>IF(H29=1,E29*3,0)</f>
        <v>0</v>
      </c>
      <c r="N29" s="14">
        <f t="shared" ref="N29:N36" si="19">IF(K29=1,E29*5,0)</f>
        <v>0</v>
      </c>
      <c r="O29" s="15">
        <f t="shared" ref="O29:O36" si="20">IF(F29=0,MAX(I29,L29)+E29*2+MAX(M29,N29),MAX(I29,L29)+E29*5+MAX(M29,N29))</f>
        <v>151</v>
      </c>
      <c r="P29" s="16">
        <v>151</v>
      </c>
      <c r="Q29" s="16"/>
    </row>
    <row r="30" spans="1:21" s="11" customFormat="1" ht="12.75" customHeight="1" x14ac:dyDescent="0.2">
      <c r="A30" s="9" t="s">
        <v>287</v>
      </c>
      <c r="B30" s="10" t="s">
        <v>90</v>
      </c>
      <c r="C30" s="11" t="s">
        <v>159</v>
      </c>
      <c r="D30" s="11" t="s">
        <v>280</v>
      </c>
      <c r="E30" s="11">
        <v>25</v>
      </c>
      <c r="F30" s="11">
        <v>0</v>
      </c>
      <c r="G30" s="11">
        <v>0</v>
      </c>
      <c r="H30" s="11">
        <v>0</v>
      </c>
      <c r="I30" s="12">
        <v>19</v>
      </c>
      <c r="J30" s="11">
        <v>0</v>
      </c>
      <c r="K30" s="11">
        <v>0</v>
      </c>
      <c r="L30" s="13">
        <f t="shared" si="18"/>
        <v>0</v>
      </c>
      <c r="M30" s="14">
        <v>3</v>
      </c>
      <c r="N30" s="14">
        <f t="shared" si="19"/>
        <v>0</v>
      </c>
      <c r="O30" s="15">
        <f t="shared" si="20"/>
        <v>72</v>
      </c>
      <c r="P30" s="16">
        <v>72</v>
      </c>
      <c r="Q30" s="16"/>
    </row>
    <row r="31" spans="1:21" s="11" customFormat="1" x14ac:dyDescent="0.2">
      <c r="A31" s="9" t="s">
        <v>290</v>
      </c>
      <c r="B31" s="10" t="s">
        <v>291</v>
      </c>
      <c r="C31" s="11" t="s">
        <v>159</v>
      </c>
      <c r="D31" s="11" t="s">
        <v>280</v>
      </c>
      <c r="E31" s="11">
        <v>25</v>
      </c>
      <c r="F31" s="11">
        <v>1</v>
      </c>
      <c r="G31" s="11">
        <v>0</v>
      </c>
      <c r="H31" s="11">
        <v>0</v>
      </c>
      <c r="I31" s="12">
        <v>25</v>
      </c>
      <c r="J31" s="11">
        <v>0</v>
      </c>
      <c r="K31" s="11">
        <v>0</v>
      </c>
      <c r="L31" s="13">
        <f t="shared" si="18"/>
        <v>0</v>
      </c>
      <c r="M31" s="14">
        <f>IF(H31=1,E31*3,0)</f>
        <v>0</v>
      </c>
      <c r="N31" s="14">
        <f t="shared" si="19"/>
        <v>0</v>
      </c>
      <c r="O31" s="15">
        <f t="shared" si="20"/>
        <v>150</v>
      </c>
      <c r="P31" s="16">
        <v>150</v>
      </c>
      <c r="Q31" s="163"/>
      <c r="R31" s="162"/>
    </row>
    <row r="32" spans="1:21" s="11" customFormat="1" x14ac:dyDescent="0.2">
      <c r="A32" s="9" t="s">
        <v>295</v>
      </c>
      <c r="B32" s="10" t="s">
        <v>240</v>
      </c>
      <c r="C32" s="11" t="s">
        <v>159</v>
      </c>
      <c r="D32" s="11" t="s">
        <v>280</v>
      </c>
      <c r="E32" s="11">
        <v>25</v>
      </c>
      <c r="F32" s="11">
        <v>0</v>
      </c>
      <c r="G32" s="11">
        <v>0</v>
      </c>
      <c r="H32" s="11">
        <v>0</v>
      </c>
      <c r="I32" s="12">
        <v>27</v>
      </c>
      <c r="J32" s="11">
        <v>0</v>
      </c>
      <c r="K32" s="11">
        <v>0</v>
      </c>
      <c r="L32" s="13">
        <f t="shared" si="18"/>
        <v>0</v>
      </c>
      <c r="M32" s="14">
        <v>0</v>
      </c>
      <c r="N32" s="14">
        <f t="shared" si="19"/>
        <v>0</v>
      </c>
      <c r="O32" s="15">
        <f t="shared" si="20"/>
        <v>77</v>
      </c>
      <c r="P32" s="16">
        <v>77</v>
      </c>
      <c r="Q32" s="16"/>
    </row>
    <row r="33" spans="1:20" s="11" customFormat="1" x14ac:dyDescent="0.2">
      <c r="A33" s="9" t="s">
        <v>297</v>
      </c>
      <c r="B33" s="10" t="s">
        <v>90</v>
      </c>
      <c r="C33" s="11" t="s">
        <v>159</v>
      </c>
      <c r="D33" s="11" t="s">
        <v>280</v>
      </c>
      <c r="E33" s="11">
        <v>25</v>
      </c>
      <c r="F33" s="11">
        <v>0</v>
      </c>
      <c r="G33" s="11">
        <v>0</v>
      </c>
      <c r="H33" s="11">
        <v>0</v>
      </c>
      <c r="I33" s="12">
        <v>23</v>
      </c>
      <c r="J33" s="11">
        <v>0</v>
      </c>
      <c r="K33" s="11">
        <v>0</v>
      </c>
      <c r="L33" s="13">
        <f t="shared" si="18"/>
        <v>0</v>
      </c>
      <c r="M33" s="14">
        <v>0</v>
      </c>
      <c r="N33" s="14">
        <f t="shared" si="19"/>
        <v>0</v>
      </c>
      <c r="O33" s="15">
        <f t="shared" si="20"/>
        <v>73</v>
      </c>
      <c r="P33" s="16">
        <v>73</v>
      </c>
      <c r="Q33" s="16"/>
      <c r="T33" s="16"/>
    </row>
    <row r="34" spans="1:20" s="11" customFormat="1" x14ac:dyDescent="0.2">
      <c r="A34" s="9" t="s">
        <v>296</v>
      </c>
      <c r="B34" s="10" t="s">
        <v>70</v>
      </c>
      <c r="C34" s="11" t="s">
        <v>159</v>
      </c>
      <c r="D34" s="11" t="s">
        <v>280</v>
      </c>
      <c r="E34" s="11">
        <v>25</v>
      </c>
      <c r="F34" s="11">
        <v>0</v>
      </c>
      <c r="G34" s="11">
        <v>0</v>
      </c>
      <c r="H34" s="11">
        <v>0</v>
      </c>
      <c r="I34" s="12">
        <v>27</v>
      </c>
      <c r="J34" s="11">
        <v>0</v>
      </c>
      <c r="K34" s="11">
        <v>0</v>
      </c>
      <c r="L34" s="13">
        <f t="shared" si="18"/>
        <v>0</v>
      </c>
      <c r="M34" s="14">
        <v>0</v>
      </c>
      <c r="N34" s="14">
        <f t="shared" si="19"/>
        <v>0</v>
      </c>
      <c r="O34" s="15">
        <f t="shared" si="20"/>
        <v>77</v>
      </c>
      <c r="P34" s="16">
        <v>77</v>
      </c>
      <c r="Q34" s="16"/>
    </row>
    <row r="35" spans="1:20" s="11" customFormat="1" x14ac:dyDescent="0.2">
      <c r="A35" s="9" t="s">
        <v>305</v>
      </c>
      <c r="B35" s="10" t="s">
        <v>43</v>
      </c>
      <c r="C35" s="11" t="s">
        <v>159</v>
      </c>
      <c r="D35" s="11" t="s">
        <v>306</v>
      </c>
      <c r="E35" s="11">
        <v>6</v>
      </c>
      <c r="F35" s="11">
        <v>0</v>
      </c>
      <c r="G35" s="11">
        <v>0</v>
      </c>
      <c r="H35" s="11">
        <v>0</v>
      </c>
      <c r="I35" s="12">
        <v>26</v>
      </c>
      <c r="J35" s="11">
        <v>0</v>
      </c>
      <c r="K35" s="11">
        <v>0</v>
      </c>
      <c r="L35" s="13">
        <f t="shared" si="18"/>
        <v>0</v>
      </c>
      <c r="M35" s="14">
        <v>0</v>
      </c>
      <c r="N35" s="14">
        <f t="shared" si="19"/>
        <v>0</v>
      </c>
      <c r="O35" s="15">
        <f t="shared" si="20"/>
        <v>38</v>
      </c>
      <c r="P35" s="16">
        <v>38</v>
      </c>
      <c r="Q35" s="16"/>
      <c r="T35" s="16"/>
    </row>
    <row r="36" spans="1:20" s="11" customFormat="1" x14ac:dyDescent="0.2">
      <c r="A36" s="9" t="s">
        <v>310</v>
      </c>
      <c r="B36" s="10" t="s">
        <v>43</v>
      </c>
      <c r="C36" s="11" t="s">
        <v>159</v>
      </c>
      <c r="D36" s="11" t="s">
        <v>225</v>
      </c>
      <c r="E36" s="11">
        <v>6</v>
      </c>
      <c r="F36" s="11">
        <v>0</v>
      </c>
      <c r="G36" s="11">
        <v>0</v>
      </c>
      <c r="H36" s="11">
        <v>0</v>
      </c>
      <c r="I36" s="12">
        <v>27</v>
      </c>
      <c r="J36" s="11">
        <v>0</v>
      </c>
      <c r="K36" s="11">
        <v>0</v>
      </c>
      <c r="L36" s="13">
        <f t="shared" si="18"/>
        <v>0</v>
      </c>
      <c r="M36" s="14">
        <v>3</v>
      </c>
      <c r="N36" s="14">
        <f t="shared" si="19"/>
        <v>0</v>
      </c>
      <c r="O36" s="15">
        <f t="shared" si="20"/>
        <v>42</v>
      </c>
      <c r="P36" s="16">
        <v>43</v>
      </c>
      <c r="Q36" s="16"/>
    </row>
    <row r="37" spans="1:20" s="11" customFormat="1" x14ac:dyDescent="0.2">
      <c r="A37" s="9"/>
      <c r="B37" s="10"/>
      <c r="I37" s="12"/>
      <c r="L37" s="13"/>
      <c r="M37" s="14"/>
      <c r="N37" s="14"/>
      <c r="O37" s="15"/>
      <c r="P37" s="16"/>
      <c r="Q37" s="16"/>
    </row>
    <row r="38" spans="1:20" s="11" customFormat="1" x14ac:dyDescent="0.2">
      <c r="A38" s="9"/>
      <c r="B38" s="10"/>
      <c r="I38" s="12"/>
      <c r="L38" s="13"/>
      <c r="M38" s="14"/>
      <c r="N38" s="14"/>
      <c r="O38" s="15"/>
      <c r="P38" s="16" t="s">
        <v>26</v>
      </c>
      <c r="Q38" s="16">
        <f>SUM(P29:P36)</f>
        <v>681</v>
      </c>
    </row>
    <row r="39" spans="1:20" s="11" customFormat="1" x14ac:dyDescent="0.2">
      <c r="A39" s="9"/>
      <c r="B39" s="10"/>
      <c r="I39" s="12"/>
      <c r="L39" s="13"/>
      <c r="M39" s="14"/>
      <c r="N39" s="14"/>
      <c r="O39" s="15"/>
      <c r="P39" s="16"/>
      <c r="Q39" s="16"/>
      <c r="R39" s="85"/>
    </row>
    <row r="40" spans="1:20" s="11" customFormat="1" x14ac:dyDescent="0.2">
      <c r="A40" s="9"/>
      <c r="B40" s="10"/>
      <c r="I40" s="12"/>
      <c r="L40" s="13"/>
      <c r="M40" s="14"/>
      <c r="N40" s="14"/>
      <c r="O40" s="15"/>
      <c r="P40" s="16"/>
      <c r="Q40" s="16"/>
    </row>
    <row r="41" spans="1:20" s="11" customFormat="1" x14ac:dyDescent="0.2">
      <c r="A41" s="9" t="s">
        <v>264</v>
      </c>
      <c r="B41" s="10" t="s">
        <v>232</v>
      </c>
      <c r="C41" s="11" t="s">
        <v>32</v>
      </c>
      <c r="D41" s="11" t="s">
        <v>231</v>
      </c>
      <c r="E41" s="11">
        <v>18</v>
      </c>
      <c r="F41" s="11">
        <v>0</v>
      </c>
      <c r="G41" s="11">
        <v>0</v>
      </c>
      <c r="H41" s="11">
        <v>0</v>
      </c>
      <c r="I41" s="12">
        <v>25</v>
      </c>
      <c r="J41" s="11">
        <v>0</v>
      </c>
      <c r="K41" s="11">
        <v>0</v>
      </c>
      <c r="L41" s="13">
        <f t="shared" ref="L41:L48" si="21">(J41-K41)*E41</f>
        <v>0</v>
      </c>
      <c r="M41" s="14">
        <f t="shared" ref="M41:M48" si="22">IF(H41=1,E41*3,0)</f>
        <v>0</v>
      </c>
      <c r="N41" s="14">
        <f t="shared" ref="N41:N48" si="23">IF(K41=1,E41*5,0)</f>
        <v>0</v>
      </c>
      <c r="O41" s="15">
        <f t="shared" ref="O41:O48" si="24">IF(F41=0,MAX(I41,L41)+E41*2+MAX(M41,N41),MAX(I41,L41)+E41*5+MAX(M41,N41))</f>
        <v>61</v>
      </c>
      <c r="P41" s="16" t="s">
        <v>304</v>
      </c>
      <c r="Q41" s="16"/>
    </row>
    <row r="42" spans="1:20" s="11" customFormat="1" x14ac:dyDescent="0.2">
      <c r="A42" s="9" t="s">
        <v>265</v>
      </c>
      <c r="B42" s="10" t="s">
        <v>263</v>
      </c>
      <c r="C42" s="11" t="s">
        <v>32</v>
      </c>
      <c r="D42" s="11" t="s">
        <v>231</v>
      </c>
      <c r="E42" s="11">
        <v>18</v>
      </c>
      <c r="F42" s="11">
        <v>0</v>
      </c>
      <c r="G42" s="11">
        <v>0</v>
      </c>
      <c r="H42" s="11">
        <v>0</v>
      </c>
      <c r="I42" s="12">
        <v>26</v>
      </c>
      <c r="J42" s="11">
        <v>0</v>
      </c>
      <c r="K42" s="11">
        <v>0</v>
      </c>
      <c r="L42" s="13">
        <f t="shared" si="21"/>
        <v>0</v>
      </c>
      <c r="M42" s="14">
        <f t="shared" si="22"/>
        <v>0</v>
      </c>
      <c r="N42" s="14">
        <f t="shared" si="23"/>
        <v>0</v>
      </c>
      <c r="O42" s="15">
        <f t="shared" si="24"/>
        <v>62</v>
      </c>
      <c r="P42" s="16">
        <v>62</v>
      </c>
      <c r="Q42" s="16"/>
    </row>
    <row r="43" spans="1:20" s="11" customFormat="1" x14ac:dyDescent="0.2">
      <c r="A43" s="9" t="s">
        <v>267</v>
      </c>
      <c r="B43" s="10" t="s">
        <v>233</v>
      </c>
      <c r="C43" s="11" t="s">
        <v>32</v>
      </c>
      <c r="D43" s="11" t="s">
        <v>231</v>
      </c>
      <c r="E43" s="11">
        <v>18</v>
      </c>
      <c r="F43" s="11">
        <v>0</v>
      </c>
      <c r="G43" s="11">
        <v>0</v>
      </c>
      <c r="H43" s="11">
        <v>0</v>
      </c>
      <c r="I43" s="12">
        <v>24</v>
      </c>
      <c r="J43" s="11">
        <v>0</v>
      </c>
      <c r="K43" s="11">
        <v>0</v>
      </c>
      <c r="L43" s="13">
        <f t="shared" ref="L43" si="25">(J43-K43)*E43</f>
        <v>0</v>
      </c>
      <c r="M43" s="14">
        <f t="shared" ref="M43" si="26">IF(H43=1,E43*3,0)</f>
        <v>0</v>
      </c>
      <c r="N43" s="14">
        <f t="shared" ref="N43" si="27">IF(K43=1,E43*5,0)</f>
        <v>0</v>
      </c>
      <c r="O43" s="15">
        <f t="shared" ref="O43" si="28">IF(F43=0,MAX(I43,L43)+E43*2+MAX(M43,N43),MAX(I43,L43)+E43*5+MAX(M43,N43))</f>
        <v>60</v>
      </c>
      <c r="P43" s="16">
        <v>60</v>
      </c>
      <c r="Q43" s="16"/>
      <c r="S43" s="162"/>
    </row>
    <row r="44" spans="1:20" s="11" customFormat="1" x14ac:dyDescent="0.2">
      <c r="A44" s="9" t="s">
        <v>279</v>
      </c>
      <c r="B44" s="10" t="s">
        <v>238</v>
      </c>
      <c r="C44" s="11" t="s">
        <v>32</v>
      </c>
      <c r="D44" s="11" t="s">
        <v>231</v>
      </c>
      <c r="E44" s="11">
        <v>18</v>
      </c>
      <c r="F44" s="11">
        <v>0</v>
      </c>
      <c r="G44" s="11">
        <v>0</v>
      </c>
      <c r="H44" s="11">
        <v>0</v>
      </c>
      <c r="I44" s="12">
        <v>27</v>
      </c>
      <c r="J44" s="11">
        <v>0</v>
      </c>
      <c r="K44" s="11">
        <v>0</v>
      </c>
      <c r="L44" s="13">
        <f t="shared" si="21"/>
        <v>0</v>
      </c>
      <c r="M44" s="14">
        <f t="shared" si="22"/>
        <v>0</v>
      </c>
      <c r="N44" s="14">
        <f t="shared" si="23"/>
        <v>0</v>
      </c>
      <c r="O44" s="15">
        <f t="shared" si="24"/>
        <v>63</v>
      </c>
      <c r="P44" s="16">
        <v>63</v>
      </c>
      <c r="Q44" s="16"/>
    </row>
    <row r="45" spans="1:20" s="11" customFormat="1" x14ac:dyDescent="0.2">
      <c r="A45" s="9" t="s">
        <v>289</v>
      </c>
      <c r="B45" s="10" t="s">
        <v>239</v>
      </c>
      <c r="C45" s="11" t="s">
        <v>32</v>
      </c>
      <c r="D45" s="11" t="s">
        <v>231</v>
      </c>
      <c r="E45" s="11">
        <v>18</v>
      </c>
      <c r="F45" s="11">
        <v>0</v>
      </c>
      <c r="G45" s="11">
        <v>0</v>
      </c>
      <c r="H45" s="11">
        <v>0</v>
      </c>
      <c r="I45" s="12">
        <v>27</v>
      </c>
      <c r="J45" s="11">
        <v>0</v>
      </c>
      <c r="K45" s="11">
        <v>0</v>
      </c>
      <c r="L45" s="13">
        <f t="shared" si="21"/>
        <v>0</v>
      </c>
      <c r="M45" s="14">
        <f t="shared" si="22"/>
        <v>0</v>
      </c>
      <c r="N45" s="14">
        <f t="shared" si="23"/>
        <v>0</v>
      </c>
      <c r="O45" s="15">
        <f t="shared" si="24"/>
        <v>63</v>
      </c>
      <c r="P45" s="16">
        <v>63</v>
      </c>
      <c r="Q45" s="16"/>
    </row>
    <row r="46" spans="1:20" s="11" customFormat="1" x14ac:dyDescent="0.2">
      <c r="A46" s="9" t="s">
        <v>290</v>
      </c>
      <c r="B46" s="10" t="s">
        <v>244</v>
      </c>
      <c r="C46" s="11" t="s">
        <v>32</v>
      </c>
      <c r="D46" s="11" t="s">
        <v>231</v>
      </c>
      <c r="E46" s="11">
        <v>18</v>
      </c>
      <c r="F46" s="11">
        <v>0</v>
      </c>
      <c r="G46" s="11">
        <v>0</v>
      </c>
      <c r="H46" s="11">
        <v>0</v>
      </c>
      <c r="I46" s="12">
        <v>25</v>
      </c>
      <c r="J46" s="11">
        <v>0</v>
      </c>
      <c r="K46" s="11">
        <v>0</v>
      </c>
      <c r="L46" s="13">
        <f t="shared" si="21"/>
        <v>0</v>
      </c>
      <c r="M46" s="14">
        <f t="shared" si="22"/>
        <v>0</v>
      </c>
      <c r="N46" s="14">
        <f t="shared" si="23"/>
        <v>0</v>
      </c>
      <c r="O46" s="15">
        <f t="shared" si="24"/>
        <v>61</v>
      </c>
      <c r="P46" s="16">
        <v>61</v>
      </c>
      <c r="Q46" s="16"/>
    </row>
    <row r="47" spans="1:20" s="11" customFormat="1" x14ac:dyDescent="0.2">
      <c r="A47" s="9" t="s">
        <v>299</v>
      </c>
      <c r="B47" s="10" t="s">
        <v>254</v>
      </c>
      <c r="C47" s="11" t="s">
        <v>32</v>
      </c>
      <c r="D47" s="11" t="s">
        <v>231</v>
      </c>
      <c r="E47" s="11">
        <v>18</v>
      </c>
      <c r="F47" s="11">
        <v>0</v>
      </c>
      <c r="G47" s="11">
        <v>0</v>
      </c>
      <c r="H47" s="11">
        <v>0</v>
      </c>
      <c r="I47" s="12">
        <v>29</v>
      </c>
      <c r="J47" s="11">
        <v>0</v>
      </c>
      <c r="K47" s="11">
        <v>0</v>
      </c>
      <c r="L47" s="13">
        <f t="shared" si="21"/>
        <v>0</v>
      </c>
      <c r="M47" s="14">
        <v>6</v>
      </c>
      <c r="N47" s="14">
        <f t="shared" si="23"/>
        <v>0</v>
      </c>
      <c r="O47" s="15">
        <f t="shared" si="24"/>
        <v>71</v>
      </c>
      <c r="P47" s="16">
        <v>71</v>
      </c>
      <c r="Q47" s="16"/>
    </row>
    <row r="48" spans="1:20" s="11" customFormat="1" x14ac:dyDescent="0.2">
      <c r="A48" s="9" t="s">
        <v>300</v>
      </c>
      <c r="B48" s="10" t="s">
        <v>255</v>
      </c>
      <c r="C48" s="11" t="s">
        <v>32</v>
      </c>
      <c r="D48" s="11" t="s">
        <v>231</v>
      </c>
      <c r="E48" s="11">
        <v>20</v>
      </c>
      <c r="F48" s="11">
        <v>0</v>
      </c>
      <c r="G48" s="11">
        <v>0</v>
      </c>
      <c r="H48" s="11">
        <v>0</v>
      </c>
      <c r="I48" s="12">
        <v>17</v>
      </c>
      <c r="J48" s="11">
        <v>0</v>
      </c>
      <c r="K48" s="11">
        <v>0</v>
      </c>
      <c r="L48" s="13">
        <f t="shared" si="21"/>
        <v>0</v>
      </c>
      <c r="M48" s="14">
        <f t="shared" si="22"/>
        <v>0</v>
      </c>
      <c r="N48" s="14">
        <f t="shared" si="23"/>
        <v>0</v>
      </c>
      <c r="O48" s="15">
        <f t="shared" si="24"/>
        <v>57</v>
      </c>
      <c r="P48" s="16" t="s">
        <v>303</v>
      </c>
      <c r="Q48" s="16"/>
    </row>
    <row r="49" spans="1:20" s="11" customFormat="1" x14ac:dyDescent="0.2">
      <c r="A49" s="9" t="s">
        <v>297</v>
      </c>
      <c r="B49" s="10" t="s">
        <v>258</v>
      </c>
      <c r="C49" s="11" t="s">
        <v>32</v>
      </c>
      <c r="D49" s="11" t="s">
        <v>231</v>
      </c>
      <c r="E49" s="11">
        <v>18</v>
      </c>
      <c r="F49" s="11">
        <v>0</v>
      </c>
      <c r="G49" s="11">
        <v>0</v>
      </c>
      <c r="H49" s="11">
        <v>0</v>
      </c>
      <c r="I49" s="12">
        <v>27</v>
      </c>
      <c r="J49" s="11">
        <v>0</v>
      </c>
      <c r="K49" s="11">
        <v>0</v>
      </c>
      <c r="L49" s="13">
        <f t="shared" ref="L49" si="29">(J49-K49)*E49</f>
        <v>0</v>
      </c>
      <c r="M49" s="14">
        <f t="shared" ref="M49" si="30">IF(H49=1,E49*3,0)</f>
        <v>0</v>
      </c>
      <c r="N49" s="14">
        <f t="shared" ref="N49" si="31">IF(K49=1,E49*5,0)</f>
        <v>0</v>
      </c>
      <c r="O49" s="15">
        <f t="shared" ref="O49" si="32">IF(F49=0,MAX(I49,L49)+E49*2+MAX(M49,N49),MAX(I49,L49)+E49*5+MAX(M49,N49))</f>
        <v>63</v>
      </c>
      <c r="P49" s="16">
        <v>63</v>
      </c>
      <c r="Q49" s="16"/>
    </row>
    <row r="50" spans="1:20" s="11" customFormat="1" x14ac:dyDescent="0.2">
      <c r="A50" s="9" t="s">
        <v>301</v>
      </c>
      <c r="B50" s="10" t="s">
        <v>259</v>
      </c>
      <c r="C50" s="11" t="s">
        <v>32</v>
      </c>
      <c r="D50" s="11" t="s">
        <v>231</v>
      </c>
      <c r="E50" s="11">
        <v>18</v>
      </c>
      <c r="F50" s="11">
        <v>0</v>
      </c>
      <c r="G50" s="11">
        <v>0</v>
      </c>
      <c r="H50" s="11">
        <v>0</v>
      </c>
      <c r="I50" s="12">
        <v>25</v>
      </c>
      <c r="J50" s="11">
        <v>0</v>
      </c>
      <c r="K50" s="11">
        <v>0</v>
      </c>
      <c r="L50" s="13">
        <f t="shared" ref="L50" si="33">(J50-K50)*E50</f>
        <v>0</v>
      </c>
      <c r="M50" s="14">
        <f t="shared" ref="M50" si="34">IF(H50=1,E50*3,0)</f>
        <v>0</v>
      </c>
      <c r="N50" s="14">
        <f t="shared" ref="N50" si="35">IF(K50=1,E50*5,0)</f>
        <v>0</v>
      </c>
      <c r="O50" s="15">
        <f t="shared" ref="O50" si="36">IF(F50=0,MAX(I50,L50)+E50*2+MAX(M50,N50),MAX(I50,L50)+E50*5+MAX(M50,N50))</f>
        <v>61</v>
      </c>
      <c r="P50" s="16" t="s">
        <v>304</v>
      </c>
      <c r="Q50" s="16"/>
    </row>
    <row r="51" spans="1:20" s="11" customFormat="1" x14ac:dyDescent="0.2">
      <c r="A51" s="9" t="s">
        <v>302</v>
      </c>
      <c r="B51" s="10" t="s">
        <v>248</v>
      </c>
      <c r="C51" s="11" t="s">
        <v>32</v>
      </c>
      <c r="D51" s="11" t="s">
        <v>231</v>
      </c>
      <c r="E51" s="11">
        <v>18</v>
      </c>
      <c r="F51" s="11">
        <v>0</v>
      </c>
      <c r="G51" s="11">
        <v>0</v>
      </c>
      <c r="H51" s="11">
        <v>0</v>
      </c>
      <c r="I51" s="12">
        <v>26</v>
      </c>
      <c r="J51" s="11">
        <v>0</v>
      </c>
      <c r="K51" s="11">
        <v>0</v>
      </c>
      <c r="L51" s="13">
        <f t="shared" ref="L51" si="37">(J51-K51)*E51</f>
        <v>0</v>
      </c>
      <c r="M51" s="14">
        <f t="shared" ref="M51" si="38">IF(H51=1,E51*3,0)</f>
        <v>0</v>
      </c>
      <c r="N51" s="14">
        <f t="shared" ref="N51" si="39">IF(K51=1,E51*5,0)</f>
        <v>0</v>
      </c>
      <c r="O51" s="15">
        <f t="shared" ref="O51" si="40">IF(F51=0,MAX(I51,L51)+E51*2+MAX(M51,N51),MAX(I51,L51)+E51*5+MAX(M51,N51))</f>
        <v>62</v>
      </c>
      <c r="P51" s="16">
        <v>62</v>
      </c>
      <c r="Q51" s="16"/>
      <c r="S51" s="85"/>
      <c r="T51" s="85"/>
    </row>
    <row r="52" spans="1:20" s="11" customFormat="1" x14ac:dyDescent="0.2">
      <c r="A52" s="9"/>
      <c r="B52" s="10"/>
      <c r="I52" s="12"/>
      <c r="L52" s="13"/>
      <c r="M52" s="14"/>
      <c r="N52" s="14"/>
      <c r="O52" s="15"/>
      <c r="P52" s="16"/>
      <c r="Q52" s="16"/>
      <c r="S52" s="85"/>
      <c r="T52" s="85"/>
    </row>
    <row r="53" spans="1:20" s="11" customFormat="1" x14ac:dyDescent="0.2">
      <c r="A53" s="9"/>
      <c r="B53" s="10"/>
      <c r="I53" s="12"/>
      <c r="L53" s="13"/>
      <c r="M53" s="14"/>
      <c r="N53" s="14"/>
      <c r="O53" s="15"/>
      <c r="P53" s="16" t="s">
        <v>26</v>
      </c>
      <c r="Q53" s="16">
        <f>SUM(P41:P51)</f>
        <v>505</v>
      </c>
      <c r="S53" s="85"/>
      <c r="T53" s="85"/>
    </row>
    <row r="54" spans="1:20" s="11" customFormat="1" x14ac:dyDescent="0.2">
      <c r="A54" s="9"/>
      <c r="B54" s="10"/>
      <c r="I54" s="12"/>
      <c r="L54" s="13"/>
      <c r="M54" s="14"/>
      <c r="N54" s="14"/>
      <c r="O54" s="15"/>
      <c r="P54" s="16"/>
      <c r="Q54" s="16"/>
    </row>
    <row r="55" spans="1:20" s="11" customFormat="1" x14ac:dyDescent="0.2">
      <c r="A55" s="9"/>
      <c r="B55" s="10"/>
      <c r="I55" s="12"/>
      <c r="L55" s="13"/>
      <c r="M55" s="14"/>
      <c r="N55" s="14"/>
      <c r="O55" s="15"/>
      <c r="P55" s="16"/>
      <c r="Q55" s="16"/>
      <c r="R55" s="162"/>
    </row>
    <row r="56" spans="1:20" s="11" customFormat="1" x14ac:dyDescent="0.2">
      <c r="A56" s="9" t="s">
        <v>270</v>
      </c>
      <c r="B56" s="10" t="s">
        <v>206</v>
      </c>
      <c r="C56" s="11" t="s">
        <v>221</v>
      </c>
      <c r="D56" s="11" t="s">
        <v>225</v>
      </c>
      <c r="E56" s="11">
        <v>25</v>
      </c>
      <c r="F56" s="11">
        <v>0</v>
      </c>
      <c r="G56" s="11">
        <v>0</v>
      </c>
      <c r="H56" s="11">
        <v>0</v>
      </c>
      <c r="I56" s="12">
        <v>27</v>
      </c>
      <c r="J56" s="11">
        <v>0</v>
      </c>
      <c r="K56" s="11">
        <v>0</v>
      </c>
      <c r="L56" s="13">
        <f t="shared" ref="L56:L59" si="41">(J56-K56)*E56</f>
        <v>0</v>
      </c>
      <c r="M56" s="14">
        <f t="shared" ref="M56:M59" si="42">IF(H56=1,E56*3,0)</f>
        <v>0</v>
      </c>
      <c r="N56" s="14">
        <f t="shared" ref="N56:N59" si="43">IF(K56=1,E56*5,0)</f>
        <v>0</v>
      </c>
      <c r="O56" s="15">
        <f t="shared" ref="O56:O59" si="44">IF(F56=0,MAX(I56,L56)+E56*2+MAX(M56,N56),MAX(I56,L56)+E56*5+MAX(M56,N56))</f>
        <v>77</v>
      </c>
      <c r="P56" s="16">
        <v>77</v>
      </c>
      <c r="Q56" s="33"/>
    </row>
    <row r="57" spans="1:20" s="11" customFormat="1" x14ac:dyDescent="0.2">
      <c r="A57" s="9" t="s">
        <v>284</v>
      </c>
      <c r="B57" s="10" t="s">
        <v>43</v>
      </c>
      <c r="C57" s="11" t="s">
        <v>221</v>
      </c>
      <c r="D57" s="11" t="s">
        <v>225</v>
      </c>
      <c r="E57" s="11">
        <v>6</v>
      </c>
      <c r="F57" s="11">
        <v>0</v>
      </c>
      <c r="G57" s="11">
        <v>0</v>
      </c>
      <c r="H57" s="11">
        <v>0</v>
      </c>
      <c r="I57" s="12">
        <v>28</v>
      </c>
      <c r="J57" s="11">
        <v>0</v>
      </c>
      <c r="K57" s="11">
        <v>0</v>
      </c>
      <c r="L57" s="13">
        <f t="shared" si="41"/>
        <v>0</v>
      </c>
      <c r="M57" s="14">
        <v>3</v>
      </c>
      <c r="N57" s="14">
        <f t="shared" si="43"/>
        <v>0</v>
      </c>
      <c r="O57" s="15">
        <f t="shared" si="44"/>
        <v>43</v>
      </c>
      <c r="P57" s="16">
        <v>43</v>
      </c>
      <c r="Q57" s="33"/>
    </row>
    <row r="58" spans="1:20" s="11" customFormat="1" x14ac:dyDescent="0.2">
      <c r="A58" s="9" t="s">
        <v>287</v>
      </c>
      <c r="B58" s="10" t="s">
        <v>90</v>
      </c>
      <c r="C58" s="11" t="s">
        <v>221</v>
      </c>
      <c r="D58" s="11" t="s">
        <v>225</v>
      </c>
      <c r="E58" s="11">
        <v>25</v>
      </c>
      <c r="F58" s="11">
        <v>0</v>
      </c>
      <c r="G58" s="11">
        <v>0</v>
      </c>
      <c r="H58" s="11">
        <v>0</v>
      </c>
      <c r="I58" s="12">
        <v>27</v>
      </c>
      <c r="J58" s="11">
        <v>0</v>
      </c>
      <c r="K58" s="11">
        <v>0</v>
      </c>
      <c r="L58" s="13">
        <f t="shared" si="41"/>
        <v>0</v>
      </c>
      <c r="M58" s="14">
        <f t="shared" si="42"/>
        <v>0</v>
      </c>
      <c r="N58" s="14">
        <f t="shared" si="43"/>
        <v>0</v>
      </c>
      <c r="O58" s="15">
        <f t="shared" si="44"/>
        <v>77</v>
      </c>
      <c r="P58" s="16">
        <v>77</v>
      </c>
      <c r="Q58" s="16"/>
    </row>
    <row r="59" spans="1:20" s="11" customFormat="1" x14ac:dyDescent="0.2">
      <c r="A59" s="9" t="s">
        <v>295</v>
      </c>
      <c r="B59" s="10" t="s">
        <v>240</v>
      </c>
      <c r="C59" s="11" t="s">
        <v>221</v>
      </c>
      <c r="D59" s="11" t="s">
        <v>225</v>
      </c>
      <c r="E59" s="11">
        <v>25</v>
      </c>
      <c r="F59" s="11">
        <v>0</v>
      </c>
      <c r="G59" s="11">
        <v>0</v>
      </c>
      <c r="H59" s="11">
        <v>0</v>
      </c>
      <c r="I59" s="12">
        <v>27</v>
      </c>
      <c r="J59" s="11">
        <v>0</v>
      </c>
      <c r="K59" s="11">
        <v>0</v>
      </c>
      <c r="L59" s="13">
        <f t="shared" si="41"/>
        <v>0</v>
      </c>
      <c r="M59" s="14">
        <f t="shared" si="42"/>
        <v>0</v>
      </c>
      <c r="N59" s="14">
        <f t="shared" si="43"/>
        <v>0</v>
      </c>
      <c r="O59" s="15">
        <f t="shared" si="44"/>
        <v>77</v>
      </c>
      <c r="P59" s="16">
        <v>77</v>
      </c>
      <c r="Q59" s="163"/>
    </row>
    <row r="60" spans="1:20" s="11" customFormat="1" x14ac:dyDescent="0.2">
      <c r="A60" s="9" t="s">
        <v>297</v>
      </c>
      <c r="B60" s="10" t="s">
        <v>90</v>
      </c>
      <c r="C60" s="11" t="s">
        <v>221</v>
      </c>
      <c r="D60" s="11" t="s">
        <v>225</v>
      </c>
      <c r="E60" s="11">
        <v>25</v>
      </c>
      <c r="F60" s="11">
        <v>0</v>
      </c>
      <c r="G60" s="11">
        <v>0</v>
      </c>
      <c r="H60" s="11">
        <v>0</v>
      </c>
      <c r="I60" s="12">
        <v>18</v>
      </c>
      <c r="J60" s="11">
        <v>0</v>
      </c>
      <c r="K60" s="11">
        <v>0</v>
      </c>
      <c r="L60" s="13">
        <f>(J60-K60)*E60</f>
        <v>0</v>
      </c>
      <c r="M60" s="14">
        <f>IF(H60=1,E60*3,0)</f>
        <v>0</v>
      </c>
      <c r="N60" s="14">
        <f>IF(K60=1,E60*5,0)</f>
        <v>0</v>
      </c>
      <c r="O60" s="15">
        <f>IF(F60=0,MAX(I60,L60)+E60*2+MAX(M60,N60),MAX(I60,L60)+E60*5+MAX(M60,N60))</f>
        <v>68</v>
      </c>
      <c r="P60" s="16">
        <v>68</v>
      </c>
      <c r="Q60" s="33"/>
    </row>
    <row r="61" spans="1:20" s="11" customFormat="1" x14ac:dyDescent="0.2">
      <c r="A61" s="9" t="s">
        <v>305</v>
      </c>
      <c r="B61" s="10" t="s">
        <v>43</v>
      </c>
      <c r="C61" s="11" t="s">
        <v>221</v>
      </c>
      <c r="D61" s="11" t="s">
        <v>306</v>
      </c>
      <c r="E61" s="11">
        <v>6</v>
      </c>
      <c r="F61" s="11">
        <v>0</v>
      </c>
      <c r="G61" s="11">
        <v>0</v>
      </c>
      <c r="H61" s="11">
        <v>0</v>
      </c>
      <c r="I61" s="12">
        <v>30</v>
      </c>
      <c r="J61" s="11">
        <v>0</v>
      </c>
      <c r="K61" s="11">
        <v>0</v>
      </c>
      <c r="L61" s="13">
        <f t="shared" ref="L61:L62" si="45">(J61-K61)*E61</f>
        <v>0</v>
      </c>
      <c r="M61" s="14">
        <v>9</v>
      </c>
      <c r="N61" s="14">
        <f t="shared" ref="N61:N62" si="46">IF(K61=1,E61*5,0)</f>
        <v>0</v>
      </c>
      <c r="O61" s="15">
        <f t="shared" ref="O61:O62" si="47">IF(F61=0,MAX(I61,L61)+E61*2+MAX(M61,N61),MAX(I61,L61)+E61*5+MAX(M61,N61))</f>
        <v>51</v>
      </c>
      <c r="P61" s="16">
        <v>51</v>
      </c>
      <c r="Q61" s="33"/>
    </row>
    <row r="62" spans="1:20" s="11" customFormat="1" x14ac:dyDescent="0.2">
      <c r="A62" s="9" t="s">
        <v>310</v>
      </c>
      <c r="B62" s="10" t="s">
        <v>43</v>
      </c>
      <c r="C62" s="11" t="s">
        <v>221</v>
      </c>
      <c r="D62" s="11" t="s">
        <v>225</v>
      </c>
      <c r="E62" s="11">
        <v>6</v>
      </c>
      <c r="F62" s="11">
        <v>0</v>
      </c>
      <c r="G62" s="11">
        <v>0</v>
      </c>
      <c r="H62" s="11">
        <v>0</v>
      </c>
      <c r="I62" s="12">
        <v>28</v>
      </c>
      <c r="J62" s="11">
        <v>0</v>
      </c>
      <c r="K62" s="11">
        <v>0</v>
      </c>
      <c r="L62" s="13">
        <f t="shared" si="45"/>
        <v>0</v>
      </c>
      <c r="M62" s="14">
        <v>3</v>
      </c>
      <c r="N62" s="14">
        <f t="shared" si="46"/>
        <v>0</v>
      </c>
      <c r="O62" s="15">
        <f t="shared" si="47"/>
        <v>43</v>
      </c>
      <c r="P62" s="16">
        <v>43</v>
      </c>
      <c r="Q62" s="33"/>
    </row>
    <row r="63" spans="1:20" s="11" customFormat="1" x14ac:dyDescent="0.2">
      <c r="A63" s="9"/>
      <c r="B63" s="10"/>
      <c r="I63" s="12"/>
      <c r="L63" s="13"/>
      <c r="M63" s="14"/>
      <c r="N63" s="14"/>
      <c r="O63" s="15"/>
      <c r="P63" s="16"/>
      <c r="Q63" s="33"/>
    </row>
    <row r="64" spans="1:20" s="11" customFormat="1" x14ac:dyDescent="0.2">
      <c r="A64" s="9"/>
      <c r="B64" s="10"/>
      <c r="I64" s="12"/>
      <c r="L64" s="13"/>
      <c r="M64" s="14"/>
      <c r="N64" s="14"/>
      <c r="O64" s="15"/>
      <c r="P64" s="16" t="s">
        <v>26</v>
      </c>
      <c r="Q64" s="16">
        <f>SUM(P56:P62)</f>
        <v>436</v>
      </c>
    </row>
    <row r="65" spans="1:37" s="11" customFormat="1" x14ac:dyDescent="0.2">
      <c r="A65" s="9"/>
      <c r="B65" s="10"/>
      <c r="I65" s="12"/>
      <c r="L65" s="13"/>
      <c r="M65" s="14"/>
      <c r="N65" s="14"/>
      <c r="O65" s="15"/>
      <c r="P65" s="16"/>
      <c r="Q65" s="87"/>
      <c r="R65" s="85"/>
    </row>
    <row r="66" spans="1:37" s="11" customFormat="1" x14ac:dyDescent="0.2">
      <c r="A66" s="9"/>
      <c r="B66" s="10"/>
      <c r="I66" s="12"/>
      <c r="L66" s="13"/>
      <c r="M66" s="14"/>
      <c r="N66" s="14"/>
      <c r="O66" s="15"/>
      <c r="P66" s="16"/>
      <c r="Q66" s="16"/>
    </row>
    <row r="67" spans="1:37" s="11" customFormat="1" x14ac:dyDescent="0.2">
      <c r="A67" s="9" t="s">
        <v>270</v>
      </c>
      <c r="B67" s="10" t="s">
        <v>206</v>
      </c>
      <c r="C67" s="11" t="s">
        <v>245</v>
      </c>
      <c r="D67" s="11" t="s">
        <v>246</v>
      </c>
      <c r="E67" s="11">
        <v>25</v>
      </c>
      <c r="F67" s="11">
        <v>0</v>
      </c>
      <c r="G67" s="11">
        <v>0</v>
      </c>
      <c r="H67" s="11">
        <v>0</v>
      </c>
      <c r="I67" s="12">
        <v>18</v>
      </c>
      <c r="J67" s="11">
        <v>0</v>
      </c>
      <c r="K67" s="11">
        <v>0</v>
      </c>
      <c r="L67" s="13">
        <f>(J67-K67)*E67</f>
        <v>0</v>
      </c>
      <c r="M67" s="14">
        <f>IF(H67=1,E67*3,0)</f>
        <v>0</v>
      </c>
      <c r="N67" s="14">
        <f>IF(K67=1,E67*5,0)</f>
        <v>0</v>
      </c>
      <c r="O67" s="15">
        <f>IF(F67=0,MAX(I67,L67)+E67*2+MAX(M67,N67),MAX(I67,L67)+E67*5+MAX(M67,N67))</f>
        <v>68</v>
      </c>
      <c r="P67" s="16">
        <v>68</v>
      </c>
      <c r="Q67" s="16"/>
      <c r="S67" s="16"/>
    </row>
    <row r="68" spans="1:37" s="11" customFormat="1" x14ac:dyDescent="0.2">
      <c r="A68" s="9" t="s">
        <v>287</v>
      </c>
      <c r="B68" s="10" t="s">
        <v>90</v>
      </c>
      <c r="C68" s="11" t="s">
        <v>245</v>
      </c>
      <c r="D68" s="11" t="s">
        <v>246</v>
      </c>
      <c r="E68" s="11">
        <v>25</v>
      </c>
      <c r="F68" s="11">
        <v>0</v>
      </c>
      <c r="G68" s="11">
        <v>0</v>
      </c>
      <c r="H68" s="11">
        <v>0</v>
      </c>
      <c r="I68" s="12">
        <v>28</v>
      </c>
      <c r="J68" s="11">
        <v>0</v>
      </c>
      <c r="K68" s="11">
        <v>0</v>
      </c>
      <c r="L68" s="13">
        <f t="shared" ref="L68:L70" si="48">(J68-K68)*E68</f>
        <v>0</v>
      </c>
      <c r="M68" s="14">
        <v>3</v>
      </c>
      <c r="N68" s="14">
        <f t="shared" ref="N68:N70" si="49">IF(K68=1,E68*5,0)</f>
        <v>0</v>
      </c>
      <c r="O68" s="15">
        <f t="shared" ref="O68:O70" si="50">IF(F68=0,MAX(I68,L68)+E68*2+MAX(M68,N68),MAX(I68,L68)+E68*5+MAX(M68,N68))</f>
        <v>81</v>
      </c>
      <c r="P68" s="16">
        <v>81</v>
      </c>
      <c r="Q68" s="16"/>
    </row>
    <row r="69" spans="1:37" s="11" customFormat="1" x14ac:dyDescent="0.2">
      <c r="A69" s="9" t="s">
        <v>295</v>
      </c>
      <c r="B69" s="10" t="s">
        <v>240</v>
      </c>
      <c r="C69" s="11" t="s">
        <v>245</v>
      </c>
      <c r="D69" s="11" t="s">
        <v>246</v>
      </c>
      <c r="E69" s="11">
        <v>25</v>
      </c>
      <c r="F69" s="11">
        <v>0</v>
      </c>
      <c r="G69" s="11">
        <v>0</v>
      </c>
      <c r="H69" s="11">
        <v>0</v>
      </c>
      <c r="I69" s="12">
        <v>23</v>
      </c>
      <c r="J69" s="11">
        <v>0</v>
      </c>
      <c r="K69" s="11">
        <v>0</v>
      </c>
      <c r="L69" s="13">
        <f t="shared" si="48"/>
        <v>0</v>
      </c>
      <c r="M69" s="14">
        <v>0</v>
      </c>
      <c r="N69" s="14">
        <f t="shared" si="49"/>
        <v>0</v>
      </c>
      <c r="O69" s="15">
        <f t="shared" si="50"/>
        <v>73</v>
      </c>
      <c r="P69" s="16">
        <v>73</v>
      </c>
      <c r="Q69" s="16"/>
    </row>
    <row r="70" spans="1:37" s="11" customFormat="1" x14ac:dyDescent="0.2">
      <c r="A70" s="9" t="s">
        <v>297</v>
      </c>
      <c r="B70" s="10" t="s">
        <v>90</v>
      </c>
      <c r="C70" s="11" t="s">
        <v>245</v>
      </c>
      <c r="D70" s="11" t="s">
        <v>246</v>
      </c>
      <c r="E70" s="11">
        <v>25</v>
      </c>
      <c r="F70" s="11">
        <v>0</v>
      </c>
      <c r="G70" s="11">
        <v>0</v>
      </c>
      <c r="H70" s="11">
        <v>0</v>
      </c>
      <c r="I70" s="12">
        <v>25</v>
      </c>
      <c r="J70" s="11">
        <v>0</v>
      </c>
      <c r="K70" s="11">
        <v>0</v>
      </c>
      <c r="L70" s="13">
        <f t="shared" si="48"/>
        <v>0</v>
      </c>
      <c r="M70" s="14">
        <v>0</v>
      </c>
      <c r="N70" s="14">
        <f t="shared" si="49"/>
        <v>0</v>
      </c>
      <c r="O70" s="15">
        <f t="shared" si="50"/>
        <v>75</v>
      </c>
      <c r="P70" s="16">
        <v>75</v>
      </c>
      <c r="Q70" s="16"/>
    </row>
    <row r="71" spans="1:37" s="11" customFormat="1" ht="13.5" customHeight="1" x14ac:dyDescent="0.2">
      <c r="A71" s="9" t="s">
        <v>296</v>
      </c>
      <c r="B71" s="10" t="s">
        <v>70</v>
      </c>
      <c r="C71" s="11" t="s">
        <v>245</v>
      </c>
      <c r="D71" s="11" t="s">
        <v>246</v>
      </c>
      <c r="E71" s="11">
        <v>25</v>
      </c>
      <c r="F71" s="11">
        <v>0</v>
      </c>
      <c r="G71" s="11">
        <v>0</v>
      </c>
      <c r="H71" s="11">
        <v>0</v>
      </c>
      <c r="I71" s="12">
        <v>21</v>
      </c>
      <c r="J71" s="11">
        <v>0</v>
      </c>
      <c r="K71" s="11">
        <v>0</v>
      </c>
      <c r="L71" s="13">
        <f t="shared" ref="L71" si="51">(J71-K71)*E71</f>
        <v>0</v>
      </c>
      <c r="M71" s="14">
        <v>0</v>
      </c>
      <c r="N71" s="14">
        <f t="shared" ref="N71" si="52">IF(K71=1,E71*5,0)</f>
        <v>0</v>
      </c>
      <c r="O71" s="15">
        <f t="shared" ref="O71" si="53">IF(F71=0,MAX(I71,L71)+E71*2+MAX(M71,N71),MAX(I71,L71)+E71*5+MAX(M71,N71))</f>
        <v>71</v>
      </c>
      <c r="P71" s="16">
        <v>71</v>
      </c>
      <c r="Q71" s="16"/>
      <c r="S71" s="85"/>
      <c r="T71" s="85"/>
    </row>
    <row r="72" spans="1:37" s="11" customFormat="1" ht="13.5" customHeight="1" x14ac:dyDescent="0.2">
      <c r="A72" s="9"/>
      <c r="B72" s="10"/>
      <c r="I72" s="12"/>
      <c r="L72" s="13"/>
      <c r="M72" s="14"/>
      <c r="N72" s="14"/>
      <c r="O72" s="15"/>
      <c r="P72" s="16"/>
      <c r="Q72" s="16"/>
      <c r="S72" s="85"/>
      <c r="T72" s="85"/>
    </row>
    <row r="73" spans="1:37" s="11" customFormat="1" ht="13.5" customHeight="1" x14ac:dyDescent="0.2">
      <c r="A73" s="151"/>
      <c r="B73" s="10"/>
      <c r="I73" s="12"/>
      <c r="L73" s="13"/>
      <c r="M73" s="14"/>
      <c r="N73" s="14"/>
      <c r="O73" s="15"/>
      <c r="P73" s="16" t="s">
        <v>26</v>
      </c>
      <c r="Q73" s="16">
        <f>SUM(P67:P71)</f>
        <v>368</v>
      </c>
      <c r="S73" s="85"/>
      <c r="T73" s="85"/>
    </row>
    <row r="74" spans="1:37" s="11" customFormat="1" ht="13.5" customHeight="1" x14ac:dyDescent="0.2">
      <c r="A74" s="9"/>
      <c r="B74" s="10"/>
      <c r="I74" s="12"/>
      <c r="L74" s="13"/>
      <c r="M74" s="14"/>
      <c r="N74" s="14"/>
      <c r="O74" s="15"/>
      <c r="P74" s="16"/>
      <c r="Q74" s="16"/>
      <c r="U74" s="9"/>
      <c r="V74" s="10"/>
      <c r="AC74" s="12"/>
      <c r="AF74" s="13"/>
      <c r="AG74" s="14">
        <v>0</v>
      </c>
      <c r="AH74" s="14">
        <f>IF(AE74=1,Y74*5,0)</f>
        <v>0</v>
      </c>
      <c r="AI74" s="15">
        <f>IF(Z74=0,MAX(AC74,AF74)+Y74*2+MAX(AG74,AH74),MAX(AC74,AF74)+Y74*5+MAX(AG74,AH74))</f>
        <v>0</v>
      </c>
      <c r="AJ74" s="16">
        <v>100</v>
      </c>
      <c r="AK74" s="16"/>
    </row>
    <row r="75" spans="1:37" s="11" customFormat="1" x14ac:dyDescent="0.2">
      <c r="A75" s="9"/>
      <c r="B75" s="10"/>
      <c r="I75" s="12"/>
      <c r="L75" s="13"/>
      <c r="M75" s="14"/>
      <c r="N75" s="14"/>
      <c r="O75" s="15"/>
      <c r="P75" s="16"/>
      <c r="Q75" s="16"/>
    </row>
    <row r="76" spans="1:37" s="11" customFormat="1" x14ac:dyDescent="0.2">
      <c r="A76" s="9"/>
      <c r="B76" s="10"/>
      <c r="I76" s="12"/>
      <c r="L76" s="13"/>
      <c r="M76" s="14"/>
      <c r="N76" s="14"/>
      <c r="O76" s="15"/>
      <c r="P76" s="16"/>
      <c r="Q76" s="16"/>
    </row>
    <row r="77" spans="1:37" s="11" customFormat="1" x14ac:dyDescent="0.2">
      <c r="A77" s="9" t="s">
        <v>270</v>
      </c>
      <c r="B77" s="10" t="s">
        <v>206</v>
      </c>
      <c r="C77" s="11" t="s">
        <v>292</v>
      </c>
      <c r="D77" s="11" t="s">
        <v>293</v>
      </c>
      <c r="E77" s="11">
        <v>25</v>
      </c>
      <c r="F77" s="11">
        <v>0</v>
      </c>
      <c r="G77" s="11">
        <v>0</v>
      </c>
      <c r="H77" s="11">
        <v>0</v>
      </c>
      <c r="I77" s="12">
        <v>11</v>
      </c>
      <c r="L77" s="13">
        <f t="shared" ref="L77:L80" si="54">(J77-K77)*E77</f>
        <v>0</v>
      </c>
      <c r="M77" s="14">
        <f t="shared" ref="M77:M80" si="55">IF(H77=1,E77*3,0)</f>
        <v>0</v>
      </c>
      <c r="N77" s="14">
        <f t="shared" ref="N77:N80" si="56">IF(K77=1,E77*5,0)</f>
        <v>0</v>
      </c>
      <c r="O77" s="15">
        <f t="shared" ref="O77:O80" si="57">IF(F77=0,MAX(I77,L77)+E77*2+MAX(M77,N77),MAX(I77,L77)+E77*5+MAX(M77,N77))</f>
        <v>61</v>
      </c>
      <c r="P77" s="16">
        <v>61</v>
      </c>
      <c r="Q77" s="16"/>
    </row>
    <row r="78" spans="1:37" s="11" customFormat="1" x14ac:dyDescent="0.2">
      <c r="A78" s="9" t="s">
        <v>287</v>
      </c>
      <c r="B78" s="10" t="s">
        <v>90</v>
      </c>
      <c r="C78" s="11" t="s">
        <v>292</v>
      </c>
      <c r="D78" s="11" t="s">
        <v>293</v>
      </c>
      <c r="E78" s="11">
        <v>25</v>
      </c>
      <c r="F78" s="11">
        <v>0</v>
      </c>
      <c r="G78" s="11">
        <v>0</v>
      </c>
      <c r="H78" s="11">
        <v>0</v>
      </c>
      <c r="I78" s="12">
        <v>10</v>
      </c>
      <c r="L78" s="13">
        <f t="shared" si="54"/>
        <v>0</v>
      </c>
      <c r="M78" s="14">
        <f t="shared" si="55"/>
        <v>0</v>
      </c>
      <c r="N78" s="14">
        <f t="shared" si="56"/>
        <v>0</v>
      </c>
      <c r="O78" s="15">
        <f t="shared" si="57"/>
        <v>60</v>
      </c>
      <c r="P78" s="16">
        <v>60</v>
      </c>
      <c r="Q78" s="16"/>
    </row>
    <row r="79" spans="1:37" s="11" customFormat="1" x14ac:dyDescent="0.2">
      <c r="A79" s="9" t="s">
        <v>295</v>
      </c>
      <c r="B79" s="10" t="s">
        <v>240</v>
      </c>
      <c r="C79" s="11" t="s">
        <v>292</v>
      </c>
      <c r="D79" s="11" t="s">
        <v>293</v>
      </c>
      <c r="E79" s="11">
        <v>25</v>
      </c>
      <c r="F79" s="11">
        <v>0</v>
      </c>
      <c r="G79" s="11">
        <v>0</v>
      </c>
      <c r="H79" s="11">
        <v>0</v>
      </c>
      <c r="I79" s="12">
        <v>23</v>
      </c>
      <c r="L79" s="13">
        <f t="shared" si="54"/>
        <v>0</v>
      </c>
      <c r="M79" s="14">
        <f t="shared" si="55"/>
        <v>0</v>
      </c>
      <c r="N79" s="14">
        <f t="shared" si="56"/>
        <v>0</v>
      </c>
      <c r="O79" s="15">
        <f t="shared" si="57"/>
        <v>73</v>
      </c>
      <c r="P79" s="16">
        <v>73</v>
      </c>
      <c r="Q79" s="16"/>
    </row>
    <row r="80" spans="1:37" s="11" customFormat="1" x14ac:dyDescent="0.2">
      <c r="A80" s="9" t="s">
        <v>297</v>
      </c>
      <c r="B80" s="10" t="s">
        <v>90</v>
      </c>
      <c r="C80" s="11" t="s">
        <v>292</v>
      </c>
      <c r="D80" s="11" t="s">
        <v>293</v>
      </c>
      <c r="E80" s="11">
        <v>25</v>
      </c>
      <c r="F80" s="11">
        <v>0</v>
      </c>
      <c r="G80" s="11">
        <v>0</v>
      </c>
      <c r="H80" s="11">
        <v>0</v>
      </c>
      <c r="I80" s="12">
        <v>24</v>
      </c>
      <c r="L80" s="13">
        <f t="shared" si="54"/>
        <v>0</v>
      </c>
      <c r="M80" s="14">
        <f t="shared" si="55"/>
        <v>0</v>
      </c>
      <c r="N80" s="14">
        <f t="shared" si="56"/>
        <v>0</v>
      </c>
      <c r="O80" s="15">
        <f t="shared" si="57"/>
        <v>74</v>
      </c>
      <c r="P80" s="16">
        <v>74</v>
      </c>
      <c r="Q80" s="16"/>
    </row>
    <row r="81" spans="1:20" s="11" customFormat="1" x14ac:dyDescent="0.2">
      <c r="A81" s="9" t="s">
        <v>296</v>
      </c>
      <c r="B81" s="10" t="s">
        <v>70</v>
      </c>
      <c r="C81" s="11" t="s">
        <v>292</v>
      </c>
      <c r="D81" s="11" t="s">
        <v>293</v>
      </c>
      <c r="E81" s="11">
        <v>25</v>
      </c>
      <c r="F81" s="11">
        <v>0</v>
      </c>
      <c r="G81" s="11">
        <v>0</v>
      </c>
      <c r="H81" s="11">
        <v>0</v>
      </c>
      <c r="I81" s="12">
        <v>18</v>
      </c>
      <c r="L81" s="13">
        <f t="shared" ref="L81" si="58">(J81-K81)*E81</f>
        <v>0</v>
      </c>
      <c r="M81" s="14">
        <f t="shared" ref="M81" si="59">IF(H81=1,E81*3,0)</f>
        <v>0</v>
      </c>
      <c r="N81" s="14">
        <f t="shared" ref="N81" si="60">IF(K81=1,E81*5,0)</f>
        <v>0</v>
      </c>
      <c r="O81" s="15">
        <f t="shared" ref="O81" si="61">IF(F81=0,MAX(I81,L81)+E81*2+MAX(M81,N81),MAX(I81,L81)+E81*5+MAX(M81,N81))</f>
        <v>68</v>
      </c>
      <c r="P81" s="16">
        <v>68</v>
      </c>
      <c r="Q81" s="16"/>
    </row>
    <row r="82" spans="1:20" s="11" customFormat="1" x14ac:dyDescent="0.2">
      <c r="A82" s="9"/>
      <c r="B82" s="10"/>
      <c r="I82" s="12"/>
      <c r="L82" s="13"/>
      <c r="M82" s="14"/>
      <c r="N82" s="14"/>
      <c r="O82" s="15"/>
      <c r="P82" s="16"/>
      <c r="Q82" s="16"/>
    </row>
    <row r="83" spans="1:20" s="11" customFormat="1" x14ac:dyDescent="0.2">
      <c r="A83" s="9"/>
      <c r="B83" s="10"/>
      <c r="I83" s="12"/>
      <c r="L83" s="13"/>
      <c r="M83" s="14"/>
      <c r="N83" s="14"/>
      <c r="O83" s="15"/>
      <c r="P83" s="16" t="s">
        <v>26</v>
      </c>
      <c r="Q83" s="16">
        <f>SUM(P77:P81)</f>
        <v>336</v>
      </c>
    </row>
    <row r="84" spans="1:20" s="11" customFormat="1" x14ac:dyDescent="0.2">
      <c r="A84" s="9"/>
      <c r="B84" s="10"/>
      <c r="I84" s="12"/>
      <c r="L84" s="13"/>
      <c r="M84" s="14"/>
      <c r="N84" s="14"/>
      <c r="O84" s="15"/>
      <c r="P84" s="16"/>
      <c r="Q84" s="16"/>
    </row>
    <row r="85" spans="1:20" s="11" customFormat="1" x14ac:dyDescent="0.2">
      <c r="A85" s="151"/>
      <c r="B85" s="152"/>
      <c r="C85" s="153"/>
      <c r="D85" s="153"/>
      <c r="E85" s="153"/>
      <c r="F85" s="153"/>
      <c r="G85" s="153"/>
      <c r="H85" s="153"/>
      <c r="I85" s="154"/>
      <c r="J85" s="153"/>
      <c r="K85" s="153"/>
      <c r="L85" s="155"/>
      <c r="M85" s="156"/>
      <c r="N85" s="156"/>
      <c r="O85" s="157"/>
      <c r="P85" s="158"/>
      <c r="Q85" s="158"/>
      <c r="R85" s="85"/>
    </row>
    <row r="86" spans="1:20" s="11" customFormat="1" x14ac:dyDescent="0.2">
      <c r="A86" s="9" t="s">
        <v>267</v>
      </c>
      <c r="B86" s="10" t="s">
        <v>268</v>
      </c>
      <c r="C86" s="11" t="s">
        <v>236</v>
      </c>
      <c r="D86" s="11" t="s">
        <v>237</v>
      </c>
      <c r="E86" s="11">
        <v>10</v>
      </c>
      <c r="F86" s="11">
        <v>0</v>
      </c>
      <c r="G86" s="11">
        <v>0</v>
      </c>
      <c r="H86" s="11">
        <v>0</v>
      </c>
      <c r="I86" s="12">
        <v>8</v>
      </c>
      <c r="J86" s="11">
        <v>14</v>
      </c>
      <c r="K86" s="11">
        <v>11</v>
      </c>
      <c r="L86" s="13">
        <v>0</v>
      </c>
      <c r="M86" s="14">
        <f>IF(H86=1,E86*3,0)</f>
        <v>0</v>
      </c>
      <c r="N86" s="14">
        <f>IF(K86=1,E86*5,0)</f>
        <v>0</v>
      </c>
      <c r="O86" s="15">
        <f>IF(F86=0,MAX(I86,L86)+E86*2+MAX(M86,N86),MAX(I86,L86)+E86*5+MAX(M86,N86))</f>
        <v>28</v>
      </c>
      <c r="P86" s="16">
        <v>28</v>
      </c>
      <c r="Q86" s="158"/>
    </row>
    <row r="87" spans="1:20" s="11" customFormat="1" x14ac:dyDescent="0.2">
      <c r="A87" s="9" t="s">
        <v>271</v>
      </c>
      <c r="B87" s="10" t="s">
        <v>249</v>
      </c>
      <c r="C87" s="11" t="s">
        <v>236</v>
      </c>
      <c r="D87" s="11" t="s">
        <v>237</v>
      </c>
      <c r="E87" s="11">
        <v>10</v>
      </c>
      <c r="F87" s="11">
        <v>0</v>
      </c>
      <c r="G87" s="11">
        <v>0</v>
      </c>
      <c r="H87" s="11">
        <v>0</v>
      </c>
      <c r="I87" s="12">
        <v>27</v>
      </c>
      <c r="J87" s="11">
        <v>14</v>
      </c>
      <c r="K87" s="11">
        <v>3</v>
      </c>
      <c r="L87" s="13">
        <v>0</v>
      </c>
      <c r="M87" s="14">
        <v>0</v>
      </c>
      <c r="N87" s="14">
        <f t="shared" ref="N87:N93" si="62">IF(K87=1,E87*5,0)</f>
        <v>0</v>
      </c>
      <c r="O87" s="15">
        <f t="shared" ref="O87:O93" si="63">IF(F87=0,MAX(I87,L87)+E87*2+MAX(M87,N87),MAX(I87,L87)+E87*5+MAX(M87,N87))</f>
        <v>47</v>
      </c>
      <c r="P87" s="16">
        <v>47</v>
      </c>
      <c r="Q87" s="158"/>
    </row>
    <row r="88" spans="1:20" s="11" customFormat="1" x14ac:dyDescent="0.2">
      <c r="A88" s="9" t="s">
        <v>271</v>
      </c>
      <c r="B88" s="10" t="s">
        <v>249</v>
      </c>
      <c r="C88" s="11" t="s">
        <v>236</v>
      </c>
      <c r="D88" s="11" t="s">
        <v>237</v>
      </c>
      <c r="E88" s="11">
        <v>10</v>
      </c>
      <c r="F88" s="11">
        <v>0</v>
      </c>
      <c r="G88" s="11">
        <v>0</v>
      </c>
      <c r="H88" s="11">
        <v>0</v>
      </c>
      <c r="I88" s="12">
        <v>28</v>
      </c>
      <c r="J88" s="11">
        <v>8</v>
      </c>
      <c r="K88" s="11">
        <v>4</v>
      </c>
      <c r="L88" s="13">
        <v>0</v>
      </c>
      <c r="M88" s="14">
        <v>3</v>
      </c>
      <c r="N88" s="14">
        <f t="shared" si="62"/>
        <v>0</v>
      </c>
      <c r="O88" s="15">
        <f t="shared" si="63"/>
        <v>51</v>
      </c>
      <c r="P88" s="16">
        <v>51</v>
      </c>
      <c r="Q88" s="158"/>
    </row>
    <row r="89" spans="1:20" s="11" customFormat="1" x14ac:dyDescent="0.2">
      <c r="A89" s="9" t="s">
        <v>274</v>
      </c>
      <c r="B89" s="10" t="s">
        <v>275</v>
      </c>
      <c r="C89" s="11" t="s">
        <v>236</v>
      </c>
      <c r="D89" s="11" t="s">
        <v>237</v>
      </c>
      <c r="E89" s="11">
        <v>10</v>
      </c>
      <c r="F89" s="11">
        <v>0</v>
      </c>
      <c r="G89" s="11">
        <v>0</v>
      </c>
      <c r="H89" s="11">
        <v>0</v>
      </c>
      <c r="I89" s="12">
        <v>10</v>
      </c>
      <c r="J89" s="11">
        <v>11</v>
      </c>
      <c r="K89" s="11">
        <v>7</v>
      </c>
      <c r="L89" s="13">
        <v>0</v>
      </c>
      <c r="M89" s="14">
        <v>0</v>
      </c>
      <c r="N89" s="14">
        <f t="shared" si="62"/>
        <v>0</v>
      </c>
      <c r="O89" s="15">
        <f t="shared" si="63"/>
        <v>30</v>
      </c>
      <c r="P89" s="16">
        <v>30</v>
      </c>
      <c r="Q89" s="158"/>
    </row>
    <row r="90" spans="1:20" s="11" customFormat="1" x14ac:dyDescent="0.2">
      <c r="A90" s="9" t="s">
        <v>276</v>
      </c>
      <c r="B90" s="10" t="s">
        <v>277</v>
      </c>
      <c r="C90" s="11" t="s">
        <v>236</v>
      </c>
      <c r="D90" s="11" t="s">
        <v>237</v>
      </c>
      <c r="E90" s="11">
        <v>10</v>
      </c>
      <c r="F90" s="11">
        <v>0</v>
      </c>
      <c r="G90" s="11">
        <v>0</v>
      </c>
      <c r="H90" s="11">
        <v>0</v>
      </c>
      <c r="I90" s="12">
        <v>25</v>
      </c>
      <c r="J90" s="11">
        <v>11</v>
      </c>
      <c r="K90" s="11">
        <v>3</v>
      </c>
      <c r="L90" s="13">
        <v>0</v>
      </c>
      <c r="M90" s="14">
        <v>0</v>
      </c>
      <c r="N90" s="14">
        <f t="shared" si="62"/>
        <v>0</v>
      </c>
      <c r="O90" s="15">
        <f t="shared" si="63"/>
        <v>45</v>
      </c>
      <c r="P90" s="16">
        <v>45</v>
      </c>
      <c r="Q90" s="158"/>
    </row>
    <row r="91" spans="1:20" s="11" customFormat="1" x14ac:dyDescent="0.2">
      <c r="A91" s="9" t="s">
        <v>279</v>
      </c>
      <c r="B91" s="10" t="s">
        <v>281</v>
      </c>
      <c r="C91" s="11" t="s">
        <v>236</v>
      </c>
      <c r="D91" s="11" t="s">
        <v>237</v>
      </c>
      <c r="E91" s="11">
        <v>10</v>
      </c>
      <c r="F91" s="11">
        <v>0</v>
      </c>
      <c r="G91" s="11">
        <v>0</v>
      </c>
      <c r="H91" s="11">
        <v>0</v>
      </c>
      <c r="I91" s="12">
        <v>24</v>
      </c>
      <c r="J91" s="11">
        <v>11</v>
      </c>
      <c r="K91" s="11">
        <v>3</v>
      </c>
      <c r="L91" s="13">
        <v>0</v>
      </c>
      <c r="M91" s="14">
        <v>0</v>
      </c>
      <c r="N91" s="14">
        <f t="shared" si="62"/>
        <v>0</v>
      </c>
      <c r="O91" s="15">
        <f t="shared" si="63"/>
        <v>44</v>
      </c>
      <c r="P91" s="16">
        <v>44</v>
      </c>
      <c r="Q91" s="158"/>
    </row>
    <row r="92" spans="1:20" s="11" customFormat="1" x14ac:dyDescent="0.2">
      <c r="A92" s="9" t="s">
        <v>279</v>
      </c>
      <c r="B92" s="10" t="s">
        <v>281</v>
      </c>
      <c r="C92" s="11" t="s">
        <v>236</v>
      </c>
      <c r="D92" s="11" t="s">
        <v>237</v>
      </c>
      <c r="E92" s="11">
        <v>10</v>
      </c>
      <c r="F92" s="11">
        <v>0</v>
      </c>
      <c r="G92" s="11">
        <v>0</v>
      </c>
      <c r="H92" s="11">
        <v>0</v>
      </c>
      <c r="I92" s="12">
        <v>24</v>
      </c>
      <c r="J92" s="11">
        <v>13</v>
      </c>
      <c r="K92" s="11">
        <v>12</v>
      </c>
      <c r="L92" s="13">
        <v>0</v>
      </c>
      <c r="M92" s="14">
        <v>0</v>
      </c>
      <c r="N92" s="14">
        <f t="shared" si="62"/>
        <v>0</v>
      </c>
      <c r="O92" s="15">
        <f t="shared" si="63"/>
        <v>44</v>
      </c>
      <c r="P92" s="16">
        <v>44</v>
      </c>
      <c r="Q92" s="158"/>
      <c r="S92" s="85"/>
      <c r="T92" s="85"/>
    </row>
    <row r="93" spans="1:20" s="11" customFormat="1" x14ac:dyDescent="0.2">
      <c r="A93" s="9" t="s">
        <v>282</v>
      </c>
      <c r="B93" s="10" t="s">
        <v>283</v>
      </c>
      <c r="C93" s="11" t="s">
        <v>236</v>
      </c>
      <c r="D93" s="11" t="s">
        <v>237</v>
      </c>
      <c r="E93" s="11">
        <v>10</v>
      </c>
      <c r="F93" s="11">
        <v>0</v>
      </c>
      <c r="G93" s="11">
        <v>0</v>
      </c>
      <c r="H93" s="11">
        <v>0</v>
      </c>
      <c r="I93" s="12">
        <v>10</v>
      </c>
      <c r="J93" s="11">
        <v>15</v>
      </c>
      <c r="K93" s="11">
        <v>4</v>
      </c>
      <c r="L93" s="13">
        <v>0</v>
      </c>
      <c r="M93" s="14">
        <v>0</v>
      </c>
      <c r="N93" s="14">
        <f t="shared" si="62"/>
        <v>0</v>
      </c>
      <c r="O93" s="15">
        <f t="shared" si="63"/>
        <v>30</v>
      </c>
      <c r="P93" s="16">
        <v>30</v>
      </c>
      <c r="Q93" s="158"/>
      <c r="S93" s="85"/>
      <c r="T93" s="85"/>
    </row>
    <row r="94" spans="1:20" s="11" customFormat="1" x14ac:dyDescent="0.2">
      <c r="A94" s="9"/>
      <c r="B94" s="10"/>
      <c r="I94" s="12"/>
      <c r="L94" s="13"/>
      <c r="M94" s="14"/>
      <c r="N94" s="14"/>
      <c r="O94" s="15"/>
      <c r="P94" s="16"/>
      <c r="Q94" s="158"/>
    </row>
    <row r="95" spans="1:20" s="11" customFormat="1" x14ac:dyDescent="0.2">
      <c r="A95" s="151"/>
      <c r="B95" s="152"/>
      <c r="C95" s="153"/>
      <c r="D95" s="153"/>
      <c r="E95" s="153"/>
      <c r="F95" s="153"/>
      <c r="G95" s="153"/>
      <c r="H95" s="153"/>
      <c r="I95" s="154"/>
      <c r="J95" s="153"/>
      <c r="K95" s="153"/>
      <c r="L95" s="155"/>
      <c r="M95" s="156"/>
      <c r="N95" s="156"/>
      <c r="O95" s="157"/>
      <c r="P95" s="16" t="s">
        <v>26</v>
      </c>
      <c r="Q95" s="16">
        <f>SUM(P86:P93)</f>
        <v>319</v>
      </c>
      <c r="R95" s="85"/>
      <c r="S95" s="85"/>
      <c r="T95" s="85"/>
    </row>
    <row r="96" spans="1:20" s="11" customFormat="1" x14ac:dyDescent="0.2">
      <c r="A96" s="151"/>
      <c r="B96" s="152"/>
      <c r="C96" s="153"/>
      <c r="D96" s="153"/>
      <c r="E96" s="153"/>
      <c r="F96" s="153"/>
      <c r="G96" s="153"/>
      <c r="H96" s="153"/>
      <c r="I96" s="154"/>
      <c r="J96" s="153"/>
      <c r="K96" s="153"/>
      <c r="L96" s="155"/>
      <c r="M96" s="156"/>
      <c r="N96" s="156"/>
      <c r="O96" s="157"/>
      <c r="P96" s="158"/>
      <c r="Q96" s="158"/>
    </row>
    <row r="97" spans="1:20" s="11" customFormat="1" x14ac:dyDescent="0.2">
      <c r="A97" s="9"/>
      <c r="B97" s="10"/>
      <c r="I97" s="12"/>
      <c r="L97" s="13"/>
      <c r="M97" s="14"/>
      <c r="N97" s="14"/>
      <c r="O97" s="15"/>
      <c r="P97" s="16"/>
      <c r="Q97" s="16"/>
      <c r="R97" s="85"/>
      <c r="S97" s="85"/>
      <c r="T97" s="85"/>
    </row>
    <row r="98" spans="1:20" s="11" customFormat="1" x14ac:dyDescent="0.2">
      <c r="A98" s="9" t="s">
        <v>298</v>
      </c>
      <c r="B98" s="10" t="s">
        <v>251</v>
      </c>
      <c r="C98" s="11" t="s">
        <v>77</v>
      </c>
      <c r="D98" s="11" t="s">
        <v>163</v>
      </c>
      <c r="E98" s="11">
        <v>18</v>
      </c>
      <c r="F98" s="11">
        <v>1</v>
      </c>
      <c r="G98" s="11">
        <v>0</v>
      </c>
      <c r="H98" s="11">
        <v>0</v>
      </c>
      <c r="I98" s="12">
        <v>29</v>
      </c>
      <c r="J98" s="11">
        <v>0</v>
      </c>
      <c r="K98" s="11">
        <v>0</v>
      </c>
      <c r="L98" s="13">
        <f t="shared" ref="L98" si="64">(J98-K98)*E98</f>
        <v>0</v>
      </c>
      <c r="M98" s="14">
        <v>0</v>
      </c>
      <c r="N98" s="14">
        <f t="shared" ref="N98" si="65">IF(K98=1,E98*5,0)</f>
        <v>0</v>
      </c>
      <c r="O98" s="15">
        <f t="shared" ref="O98" si="66">IF(F98=0,MAX(I98,L98)+E98*2+MAX(M98,N98),MAX(I98,L98)+E98*5+MAX(M98,N98))</f>
        <v>119</v>
      </c>
      <c r="P98" s="16">
        <v>119</v>
      </c>
      <c r="Q98" s="16"/>
    </row>
    <row r="99" spans="1:20" s="11" customFormat="1" x14ac:dyDescent="0.2">
      <c r="A99" s="9"/>
      <c r="B99" s="10"/>
      <c r="I99" s="12"/>
      <c r="L99" s="13"/>
      <c r="M99" s="14"/>
      <c r="N99" s="14"/>
      <c r="O99" s="15"/>
      <c r="P99" s="16"/>
      <c r="Q99" s="16"/>
    </row>
    <row r="100" spans="1:20" s="11" customFormat="1" x14ac:dyDescent="0.2">
      <c r="A100" s="9"/>
      <c r="B100" s="86"/>
      <c r="I100" s="12"/>
      <c r="L100" s="13"/>
      <c r="M100" s="14"/>
      <c r="N100" s="14"/>
      <c r="O100" s="15"/>
      <c r="P100" s="16" t="s">
        <v>26</v>
      </c>
      <c r="Q100" s="16">
        <f>SUM(P98:P98)</f>
        <v>119</v>
      </c>
    </row>
    <row r="101" spans="1:20" s="11" customFormat="1" x14ac:dyDescent="0.2">
      <c r="A101" s="9"/>
      <c r="B101" s="10"/>
      <c r="I101" s="12"/>
      <c r="L101" s="13"/>
      <c r="M101" s="14"/>
      <c r="N101" s="14"/>
      <c r="O101" s="15"/>
      <c r="P101" s="16"/>
      <c r="Q101" s="16"/>
    </row>
    <row r="102" spans="1:20" s="11" customFormat="1" x14ac:dyDescent="0.2">
      <c r="A102" s="9"/>
      <c r="B102" s="10"/>
      <c r="I102" s="12"/>
      <c r="L102" s="13"/>
      <c r="M102" s="14"/>
      <c r="N102" s="14"/>
      <c r="O102" s="15"/>
      <c r="P102" s="16"/>
      <c r="Q102" s="16"/>
    </row>
    <row r="103" spans="1:20" s="11" customFormat="1" x14ac:dyDescent="0.2">
      <c r="A103" s="9" t="s">
        <v>250</v>
      </c>
      <c r="B103" s="10" t="s">
        <v>251</v>
      </c>
      <c r="C103" s="11" t="s">
        <v>234</v>
      </c>
      <c r="D103" s="11" t="s">
        <v>163</v>
      </c>
      <c r="E103" s="11">
        <v>18</v>
      </c>
      <c r="F103" s="11">
        <v>1</v>
      </c>
      <c r="G103" s="11">
        <v>0</v>
      </c>
      <c r="H103" s="11">
        <v>0</v>
      </c>
      <c r="I103" s="12">
        <v>29</v>
      </c>
      <c r="J103" s="11">
        <v>0</v>
      </c>
      <c r="K103" s="11">
        <v>0</v>
      </c>
      <c r="L103" s="13">
        <f t="shared" ref="L103" si="67">(J103-K103)*E103</f>
        <v>0</v>
      </c>
      <c r="M103" s="14">
        <v>0</v>
      </c>
      <c r="N103" s="14">
        <f t="shared" ref="N103" si="68">IF(K103=1,E103*5,0)</f>
        <v>0</v>
      </c>
      <c r="O103" s="15">
        <f t="shared" ref="O103" si="69">IF(F103=0,MAX(I103,L103)+E103*2+MAX(M103,N103),MAX(I103,L103)+E103*5+MAX(M103,N103))</f>
        <v>119</v>
      </c>
      <c r="P103" s="16">
        <v>119</v>
      </c>
      <c r="Q103" s="16"/>
      <c r="S103" s="85"/>
      <c r="T103" s="85"/>
    </row>
    <row r="104" spans="1:20" s="11" customFormat="1" x14ac:dyDescent="0.2">
      <c r="A104" s="9"/>
      <c r="B104" s="10"/>
      <c r="I104" s="12"/>
      <c r="L104" s="13"/>
      <c r="M104" s="14"/>
      <c r="N104" s="14"/>
      <c r="O104" s="15"/>
      <c r="P104" s="16"/>
      <c r="Q104" s="16"/>
    </row>
    <row r="105" spans="1:20" s="11" customFormat="1" x14ac:dyDescent="0.2">
      <c r="A105" s="9"/>
      <c r="B105" s="86"/>
      <c r="I105" s="12"/>
      <c r="L105" s="13"/>
      <c r="M105" s="14"/>
      <c r="N105" s="14"/>
      <c r="O105" s="15"/>
      <c r="P105" s="16" t="s">
        <v>26</v>
      </c>
      <c r="Q105" s="16">
        <f>SUM(P103:P103)</f>
        <v>119</v>
      </c>
    </row>
    <row r="106" spans="1:20" s="11" customFormat="1" x14ac:dyDescent="0.2">
      <c r="A106" s="9"/>
      <c r="B106" s="10"/>
      <c r="I106" s="12"/>
      <c r="L106" s="13"/>
      <c r="M106" s="14"/>
      <c r="N106" s="14"/>
      <c r="O106" s="15"/>
      <c r="P106" s="16"/>
      <c r="Q106" s="16"/>
    </row>
    <row r="107" spans="1:20" s="11" customFormat="1" x14ac:dyDescent="0.2">
      <c r="A107" s="9"/>
      <c r="B107" s="10"/>
      <c r="I107" s="12"/>
      <c r="L107" s="13"/>
      <c r="M107" s="14"/>
      <c r="N107" s="14"/>
      <c r="O107" s="15"/>
      <c r="P107" s="16"/>
      <c r="Q107" s="16"/>
    </row>
    <row r="108" spans="1:20" s="11" customFormat="1" x14ac:dyDescent="0.2">
      <c r="A108" s="9" t="s">
        <v>272</v>
      </c>
      <c r="B108" s="10" t="s">
        <v>273</v>
      </c>
      <c r="C108" s="11" t="s">
        <v>219</v>
      </c>
      <c r="D108" s="11" t="s">
        <v>163</v>
      </c>
      <c r="E108" s="11">
        <v>18</v>
      </c>
      <c r="F108" s="11">
        <v>1</v>
      </c>
      <c r="G108" s="11">
        <v>0</v>
      </c>
      <c r="H108" s="11">
        <v>0</v>
      </c>
      <c r="I108" s="12">
        <v>0</v>
      </c>
      <c r="J108" s="11">
        <v>0</v>
      </c>
      <c r="K108" s="11">
        <v>0</v>
      </c>
      <c r="L108" s="13">
        <f>(J108-K108)*E108</f>
        <v>0</v>
      </c>
      <c r="M108" s="14">
        <v>0</v>
      </c>
      <c r="N108" s="14">
        <f>IF(K108=1,E108*5,0)</f>
        <v>0</v>
      </c>
      <c r="O108" s="15">
        <f>IF(F108=0,MAX(I108,L108)+E108*2+MAX(M108,N108),MAX(I108,L108)+E108*5+MAX(M108,N108))</f>
        <v>90</v>
      </c>
      <c r="P108" s="16">
        <v>90</v>
      </c>
      <c r="Q108" s="16"/>
    </row>
    <row r="109" spans="1:20" s="11" customFormat="1" x14ac:dyDescent="0.2">
      <c r="A109" s="9"/>
      <c r="B109" s="10"/>
      <c r="I109" s="12"/>
      <c r="L109" s="13"/>
      <c r="M109" s="14"/>
      <c r="N109" s="14"/>
      <c r="O109" s="15"/>
      <c r="P109" s="16"/>
      <c r="Q109" s="16"/>
    </row>
    <row r="110" spans="1:20" s="11" customFormat="1" x14ac:dyDescent="0.2">
      <c r="A110" s="9"/>
      <c r="B110" s="10"/>
      <c r="I110" s="12"/>
      <c r="L110" s="13"/>
      <c r="M110" s="14"/>
      <c r="N110" s="14"/>
      <c r="O110" s="15"/>
      <c r="P110" s="16" t="s">
        <v>26</v>
      </c>
      <c r="Q110" s="16">
        <f>SUM(P108:P108)</f>
        <v>90</v>
      </c>
    </row>
    <row r="111" spans="1:20" s="11" customFormat="1" x14ac:dyDescent="0.2">
      <c r="P111" s="16"/>
      <c r="Q111" s="16"/>
    </row>
    <row r="112" spans="1:20" s="11" customFormat="1" x14ac:dyDescent="0.2">
      <c r="A112" s="9" t="s">
        <v>305</v>
      </c>
      <c r="B112" s="10" t="s">
        <v>43</v>
      </c>
      <c r="C112" s="11" t="s">
        <v>256</v>
      </c>
      <c r="D112" s="11" t="s">
        <v>307</v>
      </c>
      <c r="E112" s="11">
        <v>6</v>
      </c>
      <c r="F112" s="11">
        <v>0</v>
      </c>
      <c r="G112" s="11">
        <v>0</v>
      </c>
      <c r="H112" s="11">
        <v>0</v>
      </c>
      <c r="I112" s="12">
        <v>29</v>
      </c>
      <c r="J112" s="11">
        <v>0</v>
      </c>
      <c r="K112" s="11">
        <v>0</v>
      </c>
      <c r="L112" s="13">
        <f t="shared" ref="L112" si="70">(J112-K112)*E112</f>
        <v>0</v>
      </c>
      <c r="M112" s="14">
        <v>6</v>
      </c>
      <c r="N112" s="14">
        <f t="shared" ref="N112" si="71">IF(K112=1,E112*5,0)</f>
        <v>0</v>
      </c>
      <c r="O112" s="15">
        <f t="shared" ref="O112" si="72">IF(F112=0,MAX(I112,L112)+E112*2+MAX(M112,N112),MAX(I112,L112)+E112*5+MAX(M112,N112))</f>
        <v>47</v>
      </c>
      <c r="P112" s="16">
        <v>47</v>
      </c>
      <c r="Q112" s="16"/>
    </row>
    <row r="113" spans="1:20" s="11" customFormat="1" x14ac:dyDescent="0.2">
      <c r="A113" s="9" t="s">
        <v>310</v>
      </c>
      <c r="B113" s="10" t="s">
        <v>43</v>
      </c>
      <c r="C113" s="11" t="s">
        <v>256</v>
      </c>
      <c r="D113" s="11" t="s">
        <v>307</v>
      </c>
      <c r="E113" s="11">
        <v>6</v>
      </c>
      <c r="F113" s="11">
        <v>0</v>
      </c>
      <c r="G113" s="11">
        <v>0</v>
      </c>
      <c r="H113" s="11">
        <v>0</v>
      </c>
      <c r="I113" s="12">
        <v>28</v>
      </c>
      <c r="J113" s="11">
        <v>0</v>
      </c>
      <c r="K113" s="11">
        <v>0</v>
      </c>
      <c r="L113" s="13">
        <f t="shared" ref="L113" si="73">(J113-K113)*E113</f>
        <v>0</v>
      </c>
      <c r="M113" s="14">
        <v>3</v>
      </c>
      <c r="N113" s="14">
        <f t="shared" ref="N113" si="74">IF(K113=1,E113*5,0)</f>
        <v>0</v>
      </c>
      <c r="O113" s="15">
        <f t="shared" ref="O113" si="75">IF(F113=0,MAX(I113,L113)+E113*2+MAX(M113,N113),MAX(I113,L113)+E113*5+MAX(M113,N113))</f>
        <v>43</v>
      </c>
      <c r="P113" s="16">
        <v>43</v>
      </c>
      <c r="Q113" s="16"/>
      <c r="R113" s="153"/>
      <c r="S113" s="153"/>
      <c r="T113" s="153"/>
    </row>
    <row r="114" spans="1:20" s="11" customFormat="1" x14ac:dyDescent="0.2">
      <c r="A114" s="9"/>
      <c r="B114" s="10"/>
      <c r="I114" s="12"/>
      <c r="L114" s="13"/>
      <c r="M114" s="14"/>
      <c r="N114" s="14"/>
      <c r="O114" s="15"/>
      <c r="P114" s="16"/>
      <c r="Q114" s="16"/>
      <c r="R114" s="153"/>
      <c r="S114" s="153"/>
      <c r="T114" s="153"/>
    </row>
    <row r="115" spans="1:20" s="11" customFormat="1" x14ac:dyDescent="0.2">
      <c r="A115" s="9"/>
      <c r="B115" s="10"/>
      <c r="I115" s="12"/>
      <c r="L115" s="13"/>
      <c r="M115" s="14"/>
      <c r="N115" s="14"/>
      <c r="O115" s="15"/>
      <c r="P115" s="16" t="s">
        <v>26</v>
      </c>
      <c r="Q115" s="16">
        <f>SUM(P112:P114)</f>
        <v>90</v>
      </c>
      <c r="R115" s="153"/>
      <c r="S115" s="153"/>
      <c r="T115" s="153"/>
    </row>
    <row r="116" spans="1:20" s="11" customFormat="1" x14ac:dyDescent="0.2">
      <c r="A116" s="9"/>
      <c r="B116" s="10"/>
      <c r="I116" s="12"/>
      <c r="L116" s="13"/>
      <c r="M116" s="14"/>
      <c r="N116" s="14"/>
      <c r="O116" s="15"/>
      <c r="P116" s="16"/>
      <c r="Q116" s="16"/>
      <c r="R116" s="153"/>
      <c r="S116" s="153"/>
      <c r="T116" s="153"/>
    </row>
    <row r="117" spans="1:20" s="11" customFormat="1" x14ac:dyDescent="0.2">
      <c r="A117" s="151"/>
      <c r="B117" s="152"/>
      <c r="C117" s="153"/>
      <c r="D117" s="153"/>
      <c r="E117" s="153"/>
      <c r="F117" s="153"/>
      <c r="G117" s="153"/>
      <c r="H117" s="153"/>
      <c r="I117" s="154"/>
      <c r="J117" s="153"/>
      <c r="K117" s="153"/>
      <c r="L117" s="155"/>
      <c r="M117" s="156"/>
      <c r="N117" s="156"/>
      <c r="O117" s="157"/>
      <c r="P117" s="158"/>
      <c r="Q117" s="158"/>
      <c r="R117" s="153"/>
      <c r="S117" s="153"/>
      <c r="T117" s="153"/>
    </row>
    <row r="118" spans="1:20" s="11" customFormat="1" x14ac:dyDescent="0.2">
      <c r="A118" s="9" t="s">
        <v>305</v>
      </c>
      <c r="B118" s="10" t="s">
        <v>43</v>
      </c>
      <c r="C118" s="11" t="s">
        <v>227</v>
      </c>
      <c r="D118" s="11" t="s">
        <v>308</v>
      </c>
      <c r="E118" s="11">
        <v>6</v>
      </c>
      <c r="F118" s="11">
        <v>0</v>
      </c>
      <c r="G118" s="11">
        <v>0</v>
      </c>
      <c r="H118" s="11">
        <v>0</v>
      </c>
      <c r="I118" s="12">
        <v>28</v>
      </c>
      <c r="J118" s="11">
        <v>0</v>
      </c>
      <c r="K118" s="11">
        <v>0</v>
      </c>
      <c r="L118" s="13">
        <f t="shared" ref="L118" si="76">(J118-K118)*E118</f>
        <v>0</v>
      </c>
      <c r="M118" s="14">
        <v>3</v>
      </c>
      <c r="N118" s="14">
        <f t="shared" ref="N118" si="77">IF(K118=1,E118*5,0)</f>
        <v>0</v>
      </c>
      <c r="O118" s="15">
        <f t="shared" ref="O118" si="78">IF(F118=0,MAX(I118,L118)+E118*2+MAX(M118,N118),MAX(I118,L118)+E118*5+MAX(M118,N118))</f>
        <v>43</v>
      </c>
      <c r="P118" s="16">
        <v>43</v>
      </c>
      <c r="Q118" s="16"/>
      <c r="R118" s="153"/>
      <c r="S118" s="153"/>
      <c r="T118" s="153"/>
    </row>
    <row r="119" spans="1:20" s="11" customFormat="1" x14ac:dyDescent="0.2">
      <c r="A119" s="9" t="s">
        <v>310</v>
      </c>
      <c r="B119" s="10" t="s">
        <v>43</v>
      </c>
      <c r="C119" s="11" t="s">
        <v>227</v>
      </c>
      <c r="D119" s="11" t="s">
        <v>309</v>
      </c>
      <c r="E119" s="11">
        <v>6</v>
      </c>
      <c r="F119" s="11">
        <v>0</v>
      </c>
      <c r="G119" s="11">
        <v>0</v>
      </c>
      <c r="H119" s="11">
        <v>0</v>
      </c>
      <c r="I119" s="12">
        <v>27</v>
      </c>
      <c r="J119" s="11">
        <v>0</v>
      </c>
      <c r="K119" s="11">
        <v>0</v>
      </c>
      <c r="L119" s="13">
        <f t="shared" ref="L119" si="79">(J119-K119)*E119</f>
        <v>0</v>
      </c>
      <c r="M119" s="14">
        <v>0</v>
      </c>
      <c r="N119" s="14">
        <f t="shared" ref="N119" si="80">IF(K119=1,E119*5,0)</f>
        <v>0</v>
      </c>
      <c r="O119" s="15">
        <f t="shared" ref="O119" si="81">IF(F119=0,MAX(I119,L119)+E119*2+MAX(M119,N119),MAX(I119,L119)+E119*5+MAX(M119,N119))</f>
        <v>39</v>
      </c>
      <c r="P119" s="16">
        <v>39</v>
      </c>
      <c r="Q119" s="16"/>
      <c r="R119" s="153"/>
      <c r="S119" s="153"/>
      <c r="T119" s="153"/>
    </row>
    <row r="120" spans="1:20" s="11" customFormat="1" x14ac:dyDescent="0.2">
      <c r="A120" s="9"/>
      <c r="B120" s="10"/>
      <c r="I120" s="12"/>
      <c r="L120" s="13"/>
      <c r="M120" s="14"/>
      <c r="N120" s="14"/>
      <c r="O120" s="15"/>
      <c r="P120" s="16"/>
      <c r="Q120" s="16"/>
      <c r="R120" s="153"/>
      <c r="S120" s="153"/>
      <c r="T120" s="153"/>
    </row>
    <row r="121" spans="1:20" s="11" customFormat="1" x14ac:dyDescent="0.2">
      <c r="A121" s="9"/>
      <c r="B121" s="10"/>
      <c r="I121" s="12"/>
      <c r="L121" s="13"/>
      <c r="M121" s="14"/>
      <c r="N121" s="14"/>
      <c r="O121" s="15"/>
      <c r="P121" s="16" t="s">
        <v>26</v>
      </c>
      <c r="Q121" s="16">
        <f>SUM(P118:P119)</f>
        <v>82</v>
      </c>
      <c r="R121" s="153"/>
      <c r="S121" s="153"/>
      <c r="T121" s="153"/>
    </row>
    <row r="122" spans="1:20" s="11" customFormat="1" x14ac:dyDescent="0.2">
      <c r="A122" s="9"/>
      <c r="B122" s="10"/>
      <c r="I122" s="12"/>
      <c r="L122" s="13"/>
      <c r="M122" s="14"/>
      <c r="N122" s="14"/>
      <c r="O122" s="15"/>
      <c r="P122" s="16"/>
      <c r="Q122" s="16"/>
      <c r="R122" s="153"/>
      <c r="S122" s="153"/>
      <c r="T122" s="153"/>
    </row>
    <row r="123" spans="1:20" s="11" customFormat="1" x14ac:dyDescent="0.2">
      <c r="A123" s="9"/>
      <c r="B123" s="10"/>
      <c r="I123" s="12"/>
      <c r="L123" s="13"/>
      <c r="M123" s="14"/>
      <c r="N123" s="14"/>
      <c r="O123" s="15"/>
      <c r="P123" s="16"/>
      <c r="Q123" s="16"/>
      <c r="R123" s="153"/>
      <c r="S123" s="159"/>
      <c r="T123" s="159"/>
    </row>
    <row r="124" spans="1:20" s="11" customFormat="1" x14ac:dyDescent="0.2">
      <c r="A124" s="9" t="s">
        <v>284</v>
      </c>
      <c r="B124" s="10" t="s">
        <v>43</v>
      </c>
      <c r="C124" s="11" t="s">
        <v>228</v>
      </c>
      <c r="D124" s="11" t="s">
        <v>285</v>
      </c>
      <c r="E124" s="11">
        <v>6</v>
      </c>
      <c r="F124" s="11">
        <v>0</v>
      </c>
      <c r="G124" s="11">
        <v>0</v>
      </c>
      <c r="H124" s="11">
        <v>0</v>
      </c>
      <c r="I124" s="12">
        <v>28</v>
      </c>
      <c r="J124" s="11">
        <v>0</v>
      </c>
      <c r="K124" s="11">
        <v>0</v>
      </c>
      <c r="L124" s="13">
        <f>(J124-K124)*E124</f>
        <v>0</v>
      </c>
      <c r="M124" s="14">
        <v>3</v>
      </c>
      <c r="N124" s="14">
        <f>IF(K124=1,E124*5,0)</f>
        <v>0</v>
      </c>
      <c r="O124" s="15">
        <f>IF(F124=0,MAX(I124,L124)+E124*2+MAX(M124,N124),MAX(I124,L124)+E124*5+MAX(M124,N124))</f>
        <v>43</v>
      </c>
      <c r="P124" s="16">
        <v>43</v>
      </c>
      <c r="Q124" s="33"/>
      <c r="R124" s="153"/>
      <c r="S124" s="153"/>
      <c r="T124" s="153"/>
    </row>
    <row r="125" spans="1:20" s="11" customFormat="1" x14ac:dyDescent="0.2">
      <c r="A125" s="151"/>
      <c r="B125" s="152"/>
      <c r="C125" s="153"/>
      <c r="D125" s="153"/>
      <c r="E125" s="153"/>
      <c r="F125" s="153"/>
      <c r="G125" s="153"/>
      <c r="H125" s="153"/>
      <c r="I125" s="154"/>
      <c r="J125" s="153"/>
      <c r="K125" s="153"/>
      <c r="L125" s="155"/>
      <c r="M125" s="156"/>
      <c r="N125" s="156"/>
      <c r="O125" s="157"/>
      <c r="P125" s="158"/>
      <c r="Q125" s="158"/>
      <c r="T125" s="153"/>
    </row>
    <row r="126" spans="1:20" s="11" customFormat="1" x14ac:dyDescent="0.2">
      <c r="A126" s="151"/>
      <c r="B126" s="152"/>
      <c r="C126" s="153"/>
      <c r="D126" s="153"/>
      <c r="E126" s="153"/>
      <c r="F126" s="153"/>
      <c r="G126" s="153"/>
      <c r="H126" s="153"/>
      <c r="I126" s="154"/>
      <c r="J126" s="153"/>
      <c r="K126" s="153"/>
      <c r="L126" s="155"/>
      <c r="M126" s="156"/>
      <c r="N126" s="156"/>
      <c r="O126" s="157"/>
      <c r="P126" s="16" t="s">
        <v>26</v>
      </c>
      <c r="Q126" s="16">
        <f>SUM(P124:P124)</f>
        <v>43</v>
      </c>
      <c r="R126" s="153"/>
      <c r="S126" s="159"/>
      <c r="T126" s="159"/>
    </row>
    <row r="127" spans="1:20" s="11" customFormat="1" x14ac:dyDescent="0.2">
      <c r="A127" s="9"/>
      <c r="B127" s="10"/>
      <c r="I127" s="12"/>
      <c r="L127" s="13"/>
      <c r="M127" s="14"/>
      <c r="N127" s="14"/>
      <c r="O127" s="15"/>
      <c r="P127" s="16"/>
      <c r="Q127" s="16"/>
      <c r="R127" s="153"/>
      <c r="S127" s="153"/>
      <c r="T127" s="153"/>
    </row>
    <row r="128" spans="1:20" s="11" customFormat="1" x14ac:dyDescent="0.2">
      <c r="A128" s="9" t="s">
        <v>284</v>
      </c>
      <c r="B128" s="10" t="s">
        <v>43</v>
      </c>
      <c r="C128" s="11" t="s">
        <v>229</v>
      </c>
      <c r="D128" s="11" t="s">
        <v>241</v>
      </c>
      <c r="E128" s="11">
        <v>6</v>
      </c>
      <c r="F128" s="11">
        <v>0</v>
      </c>
      <c r="G128" s="11">
        <v>0</v>
      </c>
      <c r="H128" s="11">
        <v>0</v>
      </c>
      <c r="I128" s="12">
        <v>26</v>
      </c>
      <c r="J128" s="11">
        <v>0</v>
      </c>
      <c r="K128" s="11">
        <v>0</v>
      </c>
      <c r="L128" s="13">
        <f t="shared" ref="L128" si="82">(J128-K128)*E128</f>
        <v>0</v>
      </c>
      <c r="M128" s="14">
        <f t="shared" ref="M128" si="83">IF(H128=1,E128*3,0)</f>
        <v>0</v>
      </c>
      <c r="N128" s="14">
        <f t="shared" ref="N128" si="84">IF(K128=1,E128*5,0)</f>
        <v>0</v>
      </c>
      <c r="O128" s="15">
        <f t="shared" ref="O128" si="85">IF(F128=0,MAX(I128,L128)+E128*2+MAX(M128,N128),MAX(I128,L128)+E128*5+MAX(M128,N128))</f>
        <v>38</v>
      </c>
      <c r="P128" s="16">
        <v>38</v>
      </c>
      <c r="Q128" s="16"/>
      <c r="R128" s="153"/>
      <c r="S128" s="159"/>
      <c r="T128" s="159"/>
    </row>
    <row r="129" spans="1:20" s="11" customFormat="1" x14ac:dyDescent="0.2">
      <c r="A129" s="9"/>
      <c r="B129" s="10"/>
      <c r="I129" s="12"/>
      <c r="L129" s="13"/>
      <c r="M129" s="14"/>
      <c r="N129" s="14"/>
      <c r="O129" s="15"/>
      <c r="P129" s="16"/>
      <c r="Q129" s="16"/>
      <c r="R129" s="159"/>
      <c r="S129" s="159"/>
      <c r="T129" s="159"/>
    </row>
    <row r="130" spans="1:20" s="11" customFormat="1" x14ac:dyDescent="0.2">
      <c r="A130" s="9"/>
      <c r="B130" s="10"/>
      <c r="I130" s="12"/>
      <c r="L130" s="13"/>
      <c r="M130" s="14"/>
      <c r="N130" s="14"/>
      <c r="O130" s="15"/>
      <c r="P130" s="16" t="s">
        <v>26</v>
      </c>
      <c r="Q130" s="16">
        <f>SUM(P128:P128)</f>
        <v>38</v>
      </c>
      <c r="S130" s="153"/>
      <c r="T130" s="153"/>
    </row>
    <row r="131" spans="1:20" s="11" customFormat="1" x14ac:dyDescent="0.2">
      <c r="A131" s="9"/>
      <c r="B131" s="10"/>
      <c r="I131" s="12"/>
      <c r="L131" s="13"/>
      <c r="M131" s="14"/>
      <c r="N131" s="14"/>
      <c r="O131" s="15"/>
      <c r="P131" s="16"/>
      <c r="Q131" s="16"/>
      <c r="S131" s="153"/>
      <c r="T131" s="153"/>
    </row>
    <row r="132" spans="1:20" s="11" customFormat="1" x14ac:dyDescent="0.2">
      <c r="A132" s="9"/>
      <c r="B132" s="10"/>
      <c r="I132" s="12"/>
      <c r="L132" s="13"/>
      <c r="M132" s="14"/>
      <c r="N132" s="14"/>
      <c r="O132" s="15"/>
      <c r="P132" s="16"/>
      <c r="Q132" s="16"/>
      <c r="S132" s="153"/>
      <c r="T132" s="153"/>
    </row>
    <row r="133" spans="1:20" s="11" customFormat="1" x14ac:dyDescent="0.2">
      <c r="A133" s="151"/>
      <c r="B133" s="152"/>
      <c r="C133" s="153"/>
      <c r="D133" s="153"/>
      <c r="E133" s="153"/>
      <c r="F133" s="153"/>
      <c r="G133" s="153"/>
      <c r="H133" s="153"/>
      <c r="I133" s="154"/>
      <c r="J133" s="153"/>
      <c r="K133" s="153"/>
      <c r="L133" s="155"/>
      <c r="M133" s="156"/>
      <c r="N133" s="156"/>
      <c r="O133" s="157"/>
      <c r="P133" s="158"/>
      <c r="Q133" s="158"/>
      <c r="S133" s="153"/>
      <c r="T133" s="153"/>
    </row>
    <row r="134" spans="1:20" s="11" customFormat="1" x14ac:dyDescent="0.2">
      <c r="A134" s="151"/>
      <c r="B134" s="152"/>
      <c r="C134" s="153"/>
      <c r="D134" s="153"/>
      <c r="E134" s="153"/>
      <c r="F134" s="153"/>
      <c r="G134" s="153"/>
      <c r="H134" s="153"/>
      <c r="I134" s="154"/>
      <c r="J134" s="153"/>
      <c r="K134" s="153"/>
      <c r="L134" s="155"/>
      <c r="M134" s="156"/>
      <c r="N134" s="156"/>
      <c r="O134" s="157"/>
      <c r="P134" s="158"/>
      <c r="Q134" s="158"/>
      <c r="R134" s="153"/>
      <c r="S134" s="153"/>
      <c r="T134" s="153"/>
    </row>
    <row r="135" spans="1:20" s="11" customFormat="1" x14ac:dyDescent="0.2">
      <c r="A135" s="10"/>
      <c r="B135" s="11" t="s">
        <v>28</v>
      </c>
      <c r="C135" s="11" t="s">
        <v>29</v>
      </c>
      <c r="I135" s="12"/>
      <c r="L135" s="13"/>
      <c r="M135" s="14"/>
      <c r="N135" s="14"/>
      <c r="O135" s="12" t="s">
        <v>10</v>
      </c>
      <c r="P135" s="16"/>
      <c r="Q135" s="16"/>
    </row>
    <row r="136" spans="1:20" s="11" customFormat="1" x14ac:dyDescent="0.2">
      <c r="A136" s="10"/>
      <c r="C136" s="11" t="s">
        <v>170</v>
      </c>
      <c r="I136" s="12"/>
      <c r="L136" s="13"/>
      <c r="M136" s="14"/>
      <c r="N136" s="14"/>
      <c r="O136" s="12"/>
      <c r="P136" s="16"/>
      <c r="Q136" s="33"/>
    </row>
    <row r="137" spans="1:20" s="11" customFormat="1" x14ac:dyDescent="0.2">
      <c r="A137" s="10"/>
      <c r="I137" s="12"/>
      <c r="L137" s="13"/>
      <c r="M137" s="14"/>
      <c r="N137" s="14"/>
      <c r="O137" s="12"/>
      <c r="P137" s="16"/>
      <c r="Q137" s="16">
        <f>SUM(Q3:Q136)</f>
        <v>4826</v>
      </c>
    </row>
    <row r="138" spans="1:20" s="11" customFormat="1" x14ac:dyDescent="0.2">
      <c r="A138" s="10"/>
      <c r="I138" s="12"/>
      <c r="L138" s="13"/>
      <c r="M138" s="14"/>
      <c r="N138" s="14"/>
      <c r="O138" s="12"/>
      <c r="P138" s="16"/>
      <c r="Q138" s="16"/>
    </row>
    <row r="139" spans="1:20" s="11" customFormat="1" x14ac:dyDescent="0.2">
      <c r="A139" s="104"/>
      <c r="B139" s="105"/>
      <c r="C139" s="105"/>
      <c r="D139" s="105"/>
      <c r="E139" s="105"/>
      <c r="F139" s="105"/>
      <c r="G139" s="105"/>
      <c r="H139" s="105"/>
      <c r="I139" s="106"/>
      <c r="J139" s="105"/>
      <c r="K139" s="105"/>
      <c r="L139" s="107"/>
      <c r="M139" s="108"/>
      <c r="N139" s="108"/>
      <c r="O139" s="106"/>
      <c r="P139" s="109"/>
      <c r="Q139" s="16"/>
    </row>
    <row r="140" spans="1:20" s="11" customFormat="1" x14ac:dyDescent="0.2">
      <c r="A140" s="104"/>
      <c r="B140" s="105"/>
      <c r="C140" s="105"/>
      <c r="D140" s="105"/>
      <c r="E140" s="105"/>
      <c r="F140" s="105"/>
      <c r="G140" s="105"/>
      <c r="H140" s="105"/>
      <c r="I140" s="106"/>
      <c r="J140" s="105"/>
      <c r="K140" s="105"/>
      <c r="L140" s="107"/>
      <c r="M140" s="108"/>
      <c r="N140" s="108"/>
      <c r="O140" s="106"/>
      <c r="P140" s="109"/>
      <c r="Q140" s="16"/>
    </row>
    <row r="141" spans="1:20" s="11" customFormat="1" x14ac:dyDescent="0.2">
      <c r="A141" s="104"/>
      <c r="B141" s="105"/>
      <c r="C141" s="105"/>
      <c r="D141" s="105"/>
      <c r="E141" s="105"/>
      <c r="F141" s="105"/>
      <c r="G141" s="105"/>
      <c r="H141" s="105"/>
      <c r="I141" s="106"/>
      <c r="J141" s="105"/>
      <c r="K141" s="105"/>
      <c r="L141" s="107"/>
      <c r="M141" s="108"/>
      <c r="N141" s="108"/>
      <c r="O141" s="106"/>
      <c r="P141" s="109"/>
    </row>
    <row r="142" spans="1:20" s="11" customFormat="1" x14ac:dyDescent="0.2">
      <c r="A142" s="10"/>
      <c r="I142" s="12"/>
      <c r="L142" s="13"/>
      <c r="M142" s="14"/>
      <c r="N142" s="14"/>
      <c r="O142" s="12"/>
      <c r="P142" s="16"/>
      <c r="Q142" s="33"/>
    </row>
    <row r="143" spans="1:20" s="11" customFormat="1" x14ac:dyDescent="0.2">
      <c r="A143" s="10"/>
      <c r="I143" s="12"/>
      <c r="L143" s="13"/>
      <c r="M143" s="14"/>
      <c r="N143" s="14"/>
      <c r="O143" s="12"/>
      <c r="P143" s="16"/>
      <c r="Q143" s="33"/>
    </row>
    <row r="144" spans="1:20" s="11" customFormat="1" x14ac:dyDescent="0.2">
      <c r="A144" s="10"/>
      <c r="I144" s="12"/>
      <c r="L144" s="13"/>
      <c r="M144" s="14"/>
      <c r="N144" s="14"/>
      <c r="O144" s="12"/>
      <c r="P144" s="16"/>
      <c r="Q144" s="103"/>
      <c r="T144" s="11">
        <v>126</v>
      </c>
    </row>
    <row r="145" spans="1:21" s="11" customFormat="1" x14ac:dyDescent="0.2">
      <c r="A145" s="10"/>
      <c r="I145" s="12"/>
      <c r="L145" s="13"/>
      <c r="M145" s="14"/>
      <c r="N145" s="14"/>
      <c r="O145" s="12"/>
      <c r="P145" s="16"/>
      <c r="Q145" s="103"/>
      <c r="S145" s="11">
        <v>80</v>
      </c>
    </row>
    <row r="146" spans="1:21" s="11" customFormat="1" x14ac:dyDescent="0.2">
      <c r="A146" s="10"/>
      <c r="I146" s="12"/>
      <c r="L146" s="13"/>
      <c r="M146" s="14"/>
      <c r="N146" s="14"/>
      <c r="O146" s="12"/>
      <c r="P146" s="16"/>
      <c r="Q146" s="103"/>
      <c r="S146" s="11">
        <v>120</v>
      </c>
    </row>
    <row r="147" spans="1:21" s="11" customFormat="1" x14ac:dyDescent="0.2">
      <c r="A147" s="10"/>
      <c r="I147" s="12"/>
      <c r="L147" s="13"/>
      <c r="M147" s="14"/>
      <c r="N147" s="14"/>
      <c r="O147" s="12"/>
      <c r="P147" s="16"/>
      <c r="Q147" s="110"/>
    </row>
    <row r="148" spans="1:21" s="11" customFormat="1" x14ac:dyDescent="0.2">
      <c r="A148" s="10"/>
      <c r="I148" s="12"/>
      <c r="L148" s="13"/>
      <c r="M148" s="14"/>
      <c r="N148" s="14"/>
      <c r="O148" s="12"/>
      <c r="P148" s="16"/>
      <c r="Q148" s="110"/>
      <c r="T148" s="11">
        <v>156</v>
      </c>
    </row>
    <row r="149" spans="1:21" s="11" customFormat="1" x14ac:dyDescent="0.2">
      <c r="A149" s="10"/>
      <c r="I149" s="12"/>
      <c r="L149" s="13"/>
      <c r="M149" s="14"/>
      <c r="N149" s="14"/>
      <c r="O149" s="12"/>
      <c r="P149" s="16"/>
      <c r="Q149" s="110"/>
      <c r="R149" s="10"/>
      <c r="T149" s="11">
        <v>200</v>
      </c>
    </row>
    <row r="150" spans="1:21" s="11" customFormat="1" x14ac:dyDescent="0.2">
      <c r="A150" s="10"/>
      <c r="I150" s="12"/>
      <c r="L150" s="13"/>
      <c r="M150" s="14"/>
      <c r="N150" s="14"/>
      <c r="O150" s="12"/>
      <c r="P150" s="16"/>
      <c r="Q150" s="33"/>
    </row>
    <row r="151" spans="1:21" s="11" customFormat="1" x14ac:dyDescent="0.2">
      <c r="A151" s="9" t="s">
        <v>156</v>
      </c>
      <c r="B151" s="10" t="s">
        <v>43</v>
      </c>
      <c r="C151" s="11" t="s">
        <v>30</v>
      </c>
      <c r="D151" s="11" t="s">
        <v>47</v>
      </c>
      <c r="E151" s="11">
        <v>6</v>
      </c>
      <c r="F151" s="11">
        <v>0</v>
      </c>
      <c r="G151" s="11">
        <v>41</v>
      </c>
      <c r="H151" s="11">
        <v>22</v>
      </c>
      <c r="I151" s="12">
        <f t="shared" ref="I151:I159" si="86">(G151-H151)*E151</f>
        <v>114</v>
      </c>
      <c r="J151" s="11">
        <v>0</v>
      </c>
      <c r="K151" s="11">
        <v>0</v>
      </c>
      <c r="L151" s="13">
        <f>(J151-K151)*E151</f>
        <v>0</v>
      </c>
      <c r="M151" s="14">
        <f t="shared" ref="M151:M159" si="87">IF(H151=1,E151*3,0)</f>
        <v>0</v>
      </c>
      <c r="N151" s="14">
        <f t="shared" ref="N151:N159" si="88">IF(K151=1,E151*5,0)</f>
        <v>0</v>
      </c>
      <c r="O151" s="15">
        <f t="shared" ref="O151:O159" si="89">IF(F151=0,MAX(I151,L151)+E151*2+MAX(M151,N151),MAX(I151,L151)+E151*5+MAX(M151,N151))</f>
        <v>126</v>
      </c>
      <c r="P151" s="16"/>
      <c r="Q151" s="33"/>
      <c r="T151" s="11">
        <v>180</v>
      </c>
      <c r="U151" s="11">
        <f>SUM(S304:T304)</f>
        <v>300</v>
      </c>
    </row>
    <row r="152" spans="1:21" s="11" customFormat="1" x14ac:dyDescent="0.2">
      <c r="A152" s="9" t="s">
        <v>156</v>
      </c>
      <c r="B152" s="10" t="s">
        <v>43</v>
      </c>
      <c r="C152" s="11" t="s">
        <v>30</v>
      </c>
      <c r="D152" s="11" t="s">
        <v>47</v>
      </c>
      <c r="E152" s="11">
        <v>6</v>
      </c>
      <c r="F152" s="11">
        <v>0</v>
      </c>
      <c r="G152" s="11">
        <v>14</v>
      </c>
      <c r="H152" s="11">
        <v>10</v>
      </c>
      <c r="I152" s="12">
        <f t="shared" si="86"/>
        <v>24</v>
      </c>
      <c r="J152" s="11">
        <v>49</v>
      </c>
      <c r="K152" s="11">
        <v>30</v>
      </c>
      <c r="L152" s="13">
        <f>(J152-K152)*E152</f>
        <v>114</v>
      </c>
      <c r="M152" s="14">
        <f t="shared" si="87"/>
        <v>0</v>
      </c>
      <c r="N152" s="14">
        <f t="shared" si="88"/>
        <v>0</v>
      </c>
      <c r="O152" s="15">
        <f t="shared" si="89"/>
        <v>126</v>
      </c>
      <c r="P152" s="16">
        <v>126</v>
      </c>
      <c r="Q152" s="33"/>
      <c r="S152" s="11" t="s">
        <v>133</v>
      </c>
      <c r="U152" s="85"/>
    </row>
    <row r="153" spans="1:21" s="11" customFormat="1" x14ac:dyDescent="0.2">
      <c r="A153" s="9" t="s">
        <v>161</v>
      </c>
      <c r="B153" s="10" t="s">
        <v>56</v>
      </c>
      <c r="C153" s="11" t="s">
        <v>30</v>
      </c>
      <c r="D153" s="11" t="s">
        <v>47</v>
      </c>
      <c r="E153" s="11">
        <v>20</v>
      </c>
      <c r="F153" s="11">
        <v>0</v>
      </c>
      <c r="G153" s="11">
        <v>6</v>
      </c>
      <c r="H153" s="11">
        <v>5</v>
      </c>
      <c r="I153" s="12">
        <f t="shared" si="86"/>
        <v>20</v>
      </c>
      <c r="J153" s="11">
        <v>37</v>
      </c>
      <c r="K153" s="11">
        <v>35</v>
      </c>
      <c r="L153" s="13">
        <f>(J153-K153)*E153</f>
        <v>40</v>
      </c>
      <c r="M153" s="14">
        <f t="shared" si="87"/>
        <v>0</v>
      </c>
      <c r="N153" s="14">
        <f t="shared" si="88"/>
        <v>0</v>
      </c>
      <c r="O153" s="15">
        <f t="shared" si="89"/>
        <v>80</v>
      </c>
      <c r="P153" s="16">
        <v>80</v>
      </c>
      <c r="Q153" s="33"/>
    </row>
    <row r="154" spans="1:21" s="11" customFormat="1" x14ac:dyDescent="0.2">
      <c r="A154" s="9" t="s">
        <v>164</v>
      </c>
      <c r="B154" s="10" t="s">
        <v>80</v>
      </c>
      <c r="C154" s="11" t="s">
        <v>30</v>
      </c>
      <c r="D154" s="11" t="s">
        <v>47</v>
      </c>
      <c r="E154" s="11">
        <v>20</v>
      </c>
      <c r="F154" s="11">
        <v>0</v>
      </c>
      <c r="G154" s="11">
        <v>9</v>
      </c>
      <c r="H154" s="11">
        <v>7</v>
      </c>
      <c r="I154" s="12">
        <f t="shared" si="86"/>
        <v>40</v>
      </c>
      <c r="J154" s="11">
        <v>26</v>
      </c>
      <c r="K154" s="11">
        <v>22</v>
      </c>
      <c r="L154" s="13">
        <f>(J154-K154)*E154</f>
        <v>80</v>
      </c>
      <c r="M154" s="14">
        <f t="shared" si="87"/>
        <v>0</v>
      </c>
      <c r="N154" s="14">
        <f t="shared" si="88"/>
        <v>0</v>
      </c>
      <c r="O154" s="15">
        <f t="shared" si="89"/>
        <v>120</v>
      </c>
      <c r="P154" s="16">
        <v>120</v>
      </c>
      <c r="Q154" s="33"/>
      <c r="T154" s="11">
        <v>192</v>
      </c>
    </row>
    <row r="155" spans="1:21" s="11" customFormat="1" x14ac:dyDescent="0.2">
      <c r="A155" s="9" t="s">
        <v>176</v>
      </c>
      <c r="B155" s="10" t="s">
        <v>43</v>
      </c>
      <c r="C155" s="11" t="s">
        <v>30</v>
      </c>
      <c r="D155" s="11" t="s">
        <v>47</v>
      </c>
      <c r="E155" s="11">
        <v>6</v>
      </c>
      <c r="F155" s="11">
        <v>0</v>
      </c>
      <c r="G155" s="11">
        <v>37</v>
      </c>
      <c r="H155" s="11">
        <v>24</v>
      </c>
      <c r="I155" s="12">
        <f t="shared" si="86"/>
        <v>78</v>
      </c>
      <c r="J155" s="11">
        <v>0</v>
      </c>
      <c r="K155" s="11">
        <v>0</v>
      </c>
      <c r="L155" s="13">
        <v>0</v>
      </c>
      <c r="M155" s="14">
        <f t="shared" si="87"/>
        <v>0</v>
      </c>
      <c r="N155" s="14">
        <f t="shared" si="88"/>
        <v>0</v>
      </c>
      <c r="O155" s="15">
        <f t="shared" si="89"/>
        <v>90</v>
      </c>
      <c r="P155" s="16"/>
      <c r="Q155" s="33"/>
      <c r="S155" s="11" t="s">
        <v>107</v>
      </c>
    </row>
    <row r="156" spans="1:21" s="85" customFormat="1" x14ac:dyDescent="0.2">
      <c r="A156" s="9" t="s">
        <v>176</v>
      </c>
      <c r="B156" s="10" t="s">
        <v>43</v>
      </c>
      <c r="C156" s="11" t="s">
        <v>30</v>
      </c>
      <c r="D156" s="11" t="s">
        <v>47</v>
      </c>
      <c r="E156" s="11">
        <v>6</v>
      </c>
      <c r="F156" s="11">
        <v>0</v>
      </c>
      <c r="G156" s="11">
        <v>12</v>
      </c>
      <c r="H156" s="11">
        <v>6</v>
      </c>
      <c r="I156" s="12">
        <f t="shared" si="86"/>
        <v>36</v>
      </c>
      <c r="J156" s="11">
        <v>51</v>
      </c>
      <c r="K156" s="11">
        <v>27</v>
      </c>
      <c r="L156" s="13">
        <f t="shared" ref="L156:L162" si="90">(J156-K156)*E156</f>
        <v>144</v>
      </c>
      <c r="M156" s="14">
        <f t="shared" si="87"/>
        <v>0</v>
      </c>
      <c r="N156" s="14">
        <f t="shared" si="88"/>
        <v>0</v>
      </c>
      <c r="O156" s="15">
        <f t="shared" si="89"/>
        <v>156</v>
      </c>
      <c r="P156" s="16">
        <v>156</v>
      </c>
      <c r="Q156" s="16"/>
      <c r="R156" s="11"/>
      <c r="S156" s="11"/>
      <c r="T156" s="11"/>
      <c r="U156" s="11"/>
    </row>
    <row r="157" spans="1:21" s="11" customFormat="1" x14ac:dyDescent="0.2">
      <c r="A157" s="9" t="s">
        <v>178</v>
      </c>
      <c r="B157" s="10" t="s">
        <v>91</v>
      </c>
      <c r="C157" s="11" t="s">
        <v>30</v>
      </c>
      <c r="D157" s="11" t="s">
        <v>47</v>
      </c>
      <c r="E157" s="11">
        <v>20</v>
      </c>
      <c r="F157" s="11">
        <v>0</v>
      </c>
      <c r="G157" s="11">
        <v>12</v>
      </c>
      <c r="H157" s="11">
        <v>8</v>
      </c>
      <c r="I157" s="12">
        <f t="shared" si="86"/>
        <v>80</v>
      </c>
      <c r="J157" s="11">
        <v>34</v>
      </c>
      <c r="K157" s="11">
        <v>26</v>
      </c>
      <c r="L157" s="13">
        <f t="shared" si="90"/>
        <v>160</v>
      </c>
      <c r="M157" s="14">
        <f t="shared" si="87"/>
        <v>0</v>
      </c>
      <c r="N157" s="14">
        <f t="shared" si="88"/>
        <v>0</v>
      </c>
      <c r="O157" s="15">
        <f t="shared" si="89"/>
        <v>200</v>
      </c>
      <c r="P157" s="16">
        <v>200</v>
      </c>
      <c r="Q157" s="16"/>
    </row>
    <row r="158" spans="1:21" s="11" customFormat="1" x14ac:dyDescent="0.2">
      <c r="A158" s="9" t="s">
        <v>183</v>
      </c>
      <c r="B158" s="10" t="s">
        <v>43</v>
      </c>
      <c r="C158" s="11" t="s">
        <v>30</v>
      </c>
      <c r="D158" s="11" t="s">
        <v>47</v>
      </c>
      <c r="E158" s="11">
        <v>6</v>
      </c>
      <c r="F158" s="11">
        <v>0</v>
      </c>
      <c r="G158" s="11">
        <v>34</v>
      </c>
      <c r="H158" s="11">
        <v>17</v>
      </c>
      <c r="I158" s="12">
        <f t="shared" si="86"/>
        <v>102</v>
      </c>
      <c r="J158" s="11">
        <v>0</v>
      </c>
      <c r="K158" s="11">
        <v>0</v>
      </c>
      <c r="L158" s="13">
        <f t="shared" si="90"/>
        <v>0</v>
      </c>
      <c r="M158" s="14">
        <f t="shared" si="87"/>
        <v>0</v>
      </c>
      <c r="N158" s="14">
        <f t="shared" si="88"/>
        <v>0</v>
      </c>
      <c r="O158" s="15">
        <f t="shared" si="89"/>
        <v>114</v>
      </c>
      <c r="P158" s="16"/>
      <c r="Q158" s="16"/>
      <c r="S158" s="11">
        <v>140</v>
      </c>
      <c r="U158" s="85"/>
    </row>
    <row r="159" spans="1:21" s="11" customFormat="1" x14ac:dyDescent="0.2">
      <c r="A159" s="9" t="s">
        <v>183</v>
      </c>
      <c r="B159" s="10" t="s">
        <v>43</v>
      </c>
      <c r="C159" s="11" t="s">
        <v>30</v>
      </c>
      <c r="D159" s="11" t="s">
        <v>47</v>
      </c>
      <c r="E159" s="11">
        <v>6</v>
      </c>
      <c r="F159" s="11">
        <v>0</v>
      </c>
      <c r="G159" s="11">
        <v>15</v>
      </c>
      <c r="H159" s="11">
        <v>6</v>
      </c>
      <c r="I159" s="12">
        <f t="shared" si="86"/>
        <v>54</v>
      </c>
      <c r="J159" s="11">
        <v>53</v>
      </c>
      <c r="K159" s="11">
        <v>25</v>
      </c>
      <c r="L159" s="13">
        <f t="shared" si="90"/>
        <v>168</v>
      </c>
      <c r="M159" s="14">
        <f t="shared" si="87"/>
        <v>0</v>
      </c>
      <c r="N159" s="14">
        <f t="shared" si="88"/>
        <v>0</v>
      </c>
      <c r="O159" s="15">
        <f t="shared" si="89"/>
        <v>180</v>
      </c>
      <c r="P159" s="16">
        <v>180</v>
      </c>
      <c r="Q159" s="16"/>
      <c r="T159" s="11">
        <v>88</v>
      </c>
    </row>
    <row r="160" spans="1:21" s="11" customFormat="1" x14ac:dyDescent="0.2">
      <c r="A160" s="9" t="s">
        <v>191</v>
      </c>
      <c r="B160" s="10" t="s">
        <v>192</v>
      </c>
      <c r="C160" s="11" t="s">
        <v>30</v>
      </c>
      <c r="D160" s="11" t="s">
        <v>47</v>
      </c>
      <c r="E160" s="11">
        <v>20</v>
      </c>
      <c r="F160" s="11">
        <v>0</v>
      </c>
      <c r="G160" s="11">
        <v>5</v>
      </c>
      <c r="H160" s="11">
        <v>5</v>
      </c>
      <c r="I160" s="12">
        <f>(G160-H160)*E160</f>
        <v>0</v>
      </c>
      <c r="J160" s="11">
        <v>15</v>
      </c>
      <c r="K160" s="11">
        <v>15</v>
      </c>
      <c r="L160" s="13">
        <f t="shared" si="90"/>
        <v>0</v>
      </c>
      <c r="M160" s="14">
        <f>IF(H160=1,E160*3,0)</f>
        <v>0</v>
      </c>
      <c r="N160" s="14">
        <f>IF(K160=1,E160*5,0)</f>
        <v>0</v>
      </c>
      <c r="O160" s="15">
        <f>IF(F160=0,MAX(I160,L160)+E160*2+MAX(M160,N160),MAX(I160,L160)+E160*5+MAX(M160,N160))</f>
        <v>40</v>
      </c>
      <c r="P160" s="16" t="s">
        <v>133</v>
      </c>
      <c r="Q160" s="16"/>
      <c r="T160" s="11" t="s">
        <v>127</v>
      </c>
    </row>
    <row r="161" spans="1:21" s="11" customFormat="1" x14ac:dyDescent="0.2">
      <c r="A161" s="9" t="s">
        <v>202</v>
      </c>
      <c r="B161" s="10" t="s">
        <v>25</v>
      </c>
      <c r="C161" s="11" t="s">
        <v>30</v>
      </c>
      <c r="D161" s="11" t="s">
        <v>47</v>
      </c>
      <c r="E161" s="11">
        <v>6</v>
      </c>
      <c r="F161" s="11">
        <v>0</v>
      </c>
      <c r="G161" s="11">
        <v>34</v>
      </c>
      <c r="H161" s="11">
        <v>15</v>
      </c>
      <c r="I161" s="12">
        <f>(G161-H161)*E161</f>
        <v>114</v>
      </c>
      <c r="L161" s="13">
        <f t="shared" si="90"/>
        <v>0</v>
      </c>
      <c r="M161" s="14">
        <f>IF(H161=1,E161*3,0)</f>
        <v>0</v>
      </c>
      <c r="N161" s="14">
        <f>IF(K161=1,E161*5,0)</f>
        <v>0</v>
      </c>
      <c r="O161" s="15">
        <f>IF(F161=0,MAX(I161,L161)+E161*2+MAX(M161,N161),MAX(I161,L161)+E161*5+MAX(M161,N161))</f>
        <v>126</v>
      </c>
      <c r="P161" s="16"/>
      <c r="Q161" s="16"/>
      <c r="T161" s="11">
        <v>72</v>
      </c>
    </row>
    <row r="162" spans="1:21" s="85" customFormat="1" x14ac:dyDescent="0.2">
      <c r="A162" s="9" t="s">
        <v>202</v>
      </c>
      <c r="B162" s="10" t="s">
        <v>25</v>
      </c>
      <c r="C162" s="11" t="s">
        <v>30</v>
      </c>
      <c r="D162" s="11" t="s">
        <v>47</v>
      </c>
      <c r="E162" s="11">
        <v>6</v>
      </c>
      <c r="F162" s="11">
        <v>0</v>
      </c>
      <c r="G162" s="11">
        <v>15</v>
      </c>
      <c r="H162" s="11">
        <v>5</v>
      </c>
      <c r="I162" s="12">
        <f>(G162-H162)*E162</f>
        <v>60</v>
      </c>
      <c r="J162" s="11">
        <v>49</v>
      </c>
      <c r="K162" s="11">
        <v>18</v>
      </c>
      <c r="L162" s="13">
        <f t="shared" si="90"/>
        <v>186</v>
      </c>
      <c r="M162" s="14">
        <f>IF(H162=1,E162*3,0)</f>
        <v>0</v>
      </c>
      <c r="N162" s="14">
        <f>IF(K162=1,E162*5,0)</f>
        <v>0</v>
      </c>
      <c r="O162" s="15">
        <f>IF(F162=0,MAX(I162,L162)+E162*2+MAX(M162,N162),MAX(I162,L162)+E162*5+MAX(M162,N162))</f>
        <v>198</v>
      </c>
      <c r="P162" s="16">
        <v>192</v>
      </c>
      <c r="Q162" s="9"/>
      <c r="R162" s="11"/>
      <c r="S162" s="11"/>
      <c r="T162" s="11" t="s">
        <v>138</v>
      </c>
      <c r="U162" s="11"/>
    </row>
    <row r="163" spans="1:21" s="11" customFormat="1" x14ac:dyDescent="0.2">
      <c r="A163" s="9" t="s">
        <v>208</v>
      </c>
      <c r="B163" s="10" t="s">
        <v>209</v>
      </c>
      <c r="C163" s="11" t="s">
        <v>30</v>
      </c>
      <c r="D163" s="11" t="s">
        <v>47</v>
      </c>
      <c r="E163" s="11">
        <v>20</v>
      </c>
      <c r="F163" s="11">
        <v>0</v>
      </c>
      <c r="G163" s="11">
        <v>8</v>
      </c>
      <c r="H163" s="11">
        <v>7</v>
      </c>
      <c r="I163" s="12">
        <f>(G163-H163)*E163</f>
        <v>20</v>
      </c>
      <c r="J163" s="11">
        <v>28</v>
      </c>
      <c r="K163" s="11">
        <v>26</v>
      </c>
      <c r="L163" s="13">
        <f>(J163-K163)*E163</f>
        <v>40</v>
      </c>
      <c r="M163" s="14">
        <f>IF(H163=1,E163*3,0)</f>
        <v>0</v>
      </c>
      <c r="N163" s="14">
        <f>IF(K163=1,E163*5,0)</f>
        <v>0</v>
      </c>
      <c r="O163" s="15">
        <f>IF(F163=0,MAX(I163,L163)+E163*2+MAX(M163,N163),MAX(I163,L163)+E163*5+MAX(M163,N163))</f>
        <v>80</v>
      </c>
      <c r="P163" s="16" t="s">
        <v>107</v>
      </c>
      <c r="Q163" s="16"/>
      <c r="S163" s="11">
        <v>120</v>
      </c>
    </row>
    <row r="164" spans="1:21" s="11" customFormat="1" x14ac:dyDescent="0.2">
      <c r="A164" s="9"/>
      <c r="B164" s="10"/>
      <c r="I164" s="12"/>
      <c r="L164" s="13"/>
      <c r="M164" s="14"/>
      <c r="N164" s="14"/>
      <c r="O164" s="15"/>
      <c r="P164" s="16"/>
      <c r="Q164" s="16"/>
      <c r="S164" s="11">
        <v>90</v>
      </c>
    </row>
    <row r="165" spans="1:21" s="11" customFormat="1" x14ac:dyDescent="0.2">
      <c r="A165" s="9"/>
      <c r="B165" s="10"/>
      <c r="I165" s="12"/>
      <c r="L165" s="13"/>
      <c r="M165" s="14"/>
      <c r="N165" s="14"/>
      <c r="O165" s="15"/>
      <c r="P165" s="16"/>
      <c r="Q165" s="16"/>
      <c r="T165" s="11">
        <v>120</v>
      </c>
    </row>
    <row r="166" spans="1:21" s="11" customFormat="1" x14ac:dyDescent="0.2">
      <c r="A166" s="9" t="s">
        <v>164</v>
      </c>
      <c r="B166" s="10" t="s">
        <v>80</v>
      </c>
      <c r="C166" s="11" t="s">
        <v>39</v>
      </c>
      <c r="D166" s="11" t="s">
        <v>47</v>
      </c>
      <c r="E166" s="11">
        <v>20</v>
      </c>
      <c r="F166" s="11">
        <v>0</v>
      </c>
      <c r="G166" s="11">
        <v>9</v>
      </c>
      <c r="H166" s="11">
        <v>6</v>
      </c>
      <c r="I166" s="12">
        <f>(G166-H166)*E166</f>
        <v>60</v>
      </c>
      <c r="J166" s="11">
        <v>26</v>
      </c>
      <c r="K166" s="11">
        <v>21</v>
      </c>
      <c r="L166" s="13">
        <f>(J166-K166)*E166</f>
        <v>100</v>
      </c>
      <c r="M166" s="14">
        <f>IF(H166=1,E166*3,0)</f>
        <v>0</v>
      </c>
      <c r="N166" s="14">
        <f>IF(K166=1,E166*5,0)</f>
        <v>0</v>
      </c>
      <c r="O166" s="15">
        <f>IF(F166=0,MAX(I166,L166)+E166*2+MAX(M166,N166),MAX(I166,L166)+E166*5+MAX(M166,N166))</f>
        <v>140</v>
      </c>
      <c r="P166" s="16">
        <v>140</v>
      </c>
      <c r="Q166" s="16"/>
      <c r="T166" s="11">
        <v>80</v>
      </c>
    </row>
    <row r="167" spans="1:21" s="11" customFormat="1" x14ac:dyDescent="0.2">
      <c r="A167" s="9" t="s">
        <v>175</v>
      </c>
      <c r="B167" s="10" t="s">
        <v>180</v>
      </c>
      <c r="C167" s="11" t="s">
        <v>39</v>
      </c>
      <c r="D167" s="11" t="s">
        <v>41</v>
      </c>
      <c r="E167" s="11">
        <v>8</v>
      </c>
      <c r="F167" s="11">
        <v>1</v>
      </c>
      <c r="G167" s="11">
        <v>20</v>
      </c>
      <c r="H167" s="11">
        <v>14</v>
      </c>
      <c r="I167" s="12">
        <f t="shared" ref="I167:I176" si="91">(G167-H167)*E167</f>
        <v>48</v>
      </c>
      <c r="L167" s="13"/>
      <c r="M167" s="14">
        <f t="shared" ref="M167:M176" si="92">IF(H167=1,E167*3,0)</f>
        <v>0</v>
      </c>
      <c r="N167" s="14"/>
      <c r="O167" s="15">
        <f t="shared" ref="O167:O176" si="93">IF(F167=0,MAX(I167,L167)+E167*2+MAX(M167,N167),MAX(I167,L167)+E167*5+MAX(M167,N167))</f>
        <v>88</v>
      </c>
      <c r="P167" s="16">
        <v>88</v>
      </c>
      <c r="Q167" s="16"/>
      <c r="T167" s="11" t="s">
        <v>107</v>
      </c>
    </row>
    <row r="168" spans="1:21" s="11" customFormat="1" x14ac:dyDescent="0.2">
      <c r="A168" s="9" t="s">
        <v>174</v>
      </c>
      <c r="B168" s="10" t="s">
        <v>180</v>
      </c>
      <c r="C168" s="11" t="s">
        <v>39</v>
      </c>
      <c r="D168" s="11" t="s">
        <v>41</v>
      </c>
      <c r="E168" s="11">
        <v>8</v>
      </c>
      <c r="F168" s="11">
        <v>1</v>
      </c>
      <c r="G168" s="11">
        <v>20</v>
      </c>
      <c r="H168" s="11">
        <v>18</v>
      </c>
      <c r="I168" s="12">
        <f t="shared" si="91"/>
        <v>16</v>
      </c>
      <c r="L168" s="13"/>
      <c r="M168" s="14">
        <f t="shared" si="92"/>
        <v>0</v>
      </c>
      <c r="N168" s="14"/>
      <c r="O168" s="15">
        <f t="shared" si="93"/>
        <v>56</v>
      </c>
      <c r="P168" s="16" t="s">
        <v>127</v>
      </c>
      <c r="Q168" s="16"/>
      <c r="S168" s="11" t="s">
        <v>133</v>
      </c>
    </row>
    <row r="169" spans="1:21" s="11" customFormat="1" x14ac:dyDescent="0.2">
      <c r="A169" s="9" t="s">
        <v>181</v>
      </c>
      <c r="B169" s="10" t="s">
        <v>125</v>
      </c>
      <c r="C169" s="11" t="s">
        <v>39</v>
      </c>
      <c r="D169" s="11" t="s">
        <v>41</v>
      </c>
      <c r="E169" s="11">
        <v>8</v>
      </c>
      <c r="F169" s="11">
        <v>0</v>
      </c>
      <c r="G169" s="11">
        <v>20</v>
      </c>
      <c r="H169" s="11">
        <v>13</v>
      </c>
      <c r="I169" s="12">
        <f t="shared" si="91"/>
        <v>56</v>
      </c>
      <c r="L169" s="13">
        <f t="shared" ref="L169:L178" si="94">(J169-K169)*E169</f>
        <v>0</v>
      </c>
      <c r="M169" s="14">
        <f t="shared" si="92"/>
        <v>0</v>
      </c>
      <c r="N169" s="14">
        <f t="shared" ref="N169:N178" si="95">IF(K169=1,E169*5,0)</f>
        <v>0</v>
      </c>
      <c r="O169" s="15">
        <f t="shared" si="93"/>
        <v>72</v>
      </c>
      <c r="P169" s="16">
        <v>72</v>
      </c>
      <c r="Q169" s="16"/>
      <c r="S169" s="11" t="s">
        <v>144</v>
      </c>
    </row>
    <row r="170" spans="1:21" s="11" customFormat="1" x14ac:dyDescent="0.2">
      <c r="A170" s="9" t="s">
        <v>182</v>
      </c>
      <c r="B170" s="10" t="s">
        <v>125</v>
      </c>
      <c r="C170" s="11" t="s">
        <v>39</v>
      </c>
      <c r="D170" s="11" t="s">
        <v>41</v>
      </c>
      <c r="E170" s="11">
        <v>8</v>
      </c>
      <c r="F170" s="11">
        <v>0</v>
      </c>
      <c r="G170" s="11">
        <v>20</v>
      </c>
      <c r="H170" s="11">
        <v>19</v>
      </c>
      <c r="I170" s="12">
        <f t="shared" si="91"/>
        <v>8</v>
      </c>
      <c r="L170" s="13">
        <f t="shared" si="94"/>
        <v>0</v>
      </c>
      <c r="M170" s="14">
        <f t="shared" si="92"/>
        <v>0</v>
      </c>
      <c r="N170" s="14">
        <f t="shared" si="95"/>
        <v>0</v>
      </c>
      <c r="O170" s="15">
        <f t="shared" si="93"/>
        <v>24</v>
      </c>
      <c r="P170" s="16" t="s">
        <v>138</v>
      </c>
      <c r="Q170" s="16"/>
      <c r="T170" s="11">
        <v>210</v>
      </c>
    </row>
    <row r="171" spans="1:21" s="11" customFormat="1" x14ac:dyDescent="0.2">
      <c r="A171" s="9" t="s">
        <v>189</v>
      </c>
      <c r="B171" s="10" t="s">
        <v>185</v>
      </c>
      <c r="C171" s="11" t="s">
        <v>39</v>
      </c>
      <c r="D171" s="11" t="s">
        <v>47</v>
      </c>
      <c r="E171" s="11">
        <v>15</v>
      </c>
      <c r="F171" s="11">
        <v>1</v>
      </c>
      <c r="G171" s="11">
        <v>11</v>
      </c>
      <c r="H171" s="11">
        <v>8</v>
      </c>
      <c r="I171" s="12">
        <f t="shared" si="91"/>
        <v>45</v>
      </c>
      <c r="L171" s="13">
        <f t="shared" si="94"/>
        <v>0</v>
      </c>
      <c r="M171" s="14">
        <f t="shared" si="92"/>
        <v>0</v>
      </c>
      <c r="N171" s="14">
        <f t="shared" si="95"/>
        <v>0</v>
      </c>
      <c r="O171" s="15">
        <f t="shared" si="93"/>
        <v>120</v>
      </c>
      <c r="P171" s="16">
        <v>120</v>
      </c>
      <c r="Q171" s="16"/>
      <c r="S171" s="85">
        <f>SUM(S158:S170)</f>
        <v>350</v>
      </c>
      <c r="T171" s="85">
        <f>SUM(T158:T170)</f>
        <v>570</v>
      </c>
    </row>
    <row r="172" spans="1:21" s="11" customFormat="1" x14ac:dyDescent="0.2">
      <c r="A172" s="9" t="s">
        <v>190</v>
      </c>
      <c r="B172" s="10" t="s">
        <v>185</v>
      </c>
      <c r="C172" s="11" t="s">
        <v>39</v>
      </c>
      <c r="D172" s="11" t="s">
        <v>47</v>
      </c>
      <c r="E172" s="11">
        <v>15</v>
      </c>
      <c r="F172" s="11">
        <v>1</v>
      </c>
      <c r="G172" s="11">
        <v>9</v>
      </c>
      <c r="H172" s="11">
        <v>8</v>
      </c>
      <c r="I172" s="12">
        <f t="shared" si="91"/>
        <v>15</v>
      </c>
      <c r="L172" s="13">
        <f t="shared" si="94"/>
        <v>0</v>
      </c>
      <c r="M172" s="14">
        <f t="shared" si="92"/>
        <v>0</v>
      </c>
      <c r="N172" s="14">
        <f t="shared" si="95"/>
        <v>0</v>
      </c>
      <c r="O172" s="15">
        <f t="shared" si="93"/>
        <v>90</v>
      </c>
      <c r="P172" s="16">
        <v>90</v>
      </c>
      <c r="Q172" s="16"/>
      <c r="S172" s="16"/>
      <c r="T172" s="16"/>
    </row>
    <row r="173" spans="1:21" s="11" customFormat="1" x14ac:dyDescent="0.2">
      <c r="A173" s="9" t="s">
        <v>193</v>
      </c>
      <c r="B173" s="10" t="s">
        <v>111</v>
      </c>
      <c r="C173" s="11" t="s">
        <v>39</v>
      </c>
      <c r="D173" s="11" t="s">
        <v>41</v>
      </c>
      <c r="E173" s="11">
        <v>8</v>
      </c>
      <c r="F173" s="11">
        <v>0</v>
      </c>
      <c r="G173" s="11">
        <v>26</v>
      </c>
      <c r="H173" s="11">
        <v>13</v>
      </c>
      <c r="I173" s="12">
        <f t="shared" si="91"/>
        <v>104</v>
      </c>
      <c r="L173" s="13">
        <f t="shared" si="94"/>
        <v>0</v>
      </c>
      <c r="M173" s="14">
        <f t="shared" si="92"/>
        <v>0</v>
      </c>
      <c r="N173" s="14">
        <f t="shared" si="95"/>
        <v>0</v>
      </c>
      <c r="O173" s="15">
        <f t="shared" si="93"/>
        <v>120</v>
      </c>
      <c r="P173" s="16">
        <v>120</v>
      </c>
      <c r="Q173" s="16"/>
      <c r="T173" s="11">
        <v>88</v>
      </c>
    </row>
    <row r="174" spans="1:21" s="11" customFormat="1" x14ac:dyDescent="0.2">
      <c r="A174" s="9" t="s">
        <v>207</v>
      </c>
      <c r="B174" s="10" t="s">
        <v>136</v>
      </c>
      <c r="C174" s="11" t="s">
        <v>39</v>
      </c>
      <c r="D174" s="11" t="s">
        <v>41</v>
      </c>
      <c r="E174" s="11">
        <v>8</v>
      </c>
      <c r="F174" s="11">
        <v>0</v>
      </c>
      <c r="G174" s="11">
        <v>20</v>
      </c>
      <c r="H174" s="11">
        <v>12</v>
      </c>
      <c r="I174" s="12">
        <f t="shared" si="91"/>
        <v>64</v>
      </c>
      <c r="L174" s="13">
        <f t="shared" si="94"/>
        <v>0</v>
      </c>
      <c r="M174" s="14">
        <f t="shared" si="92"/>
        <v>0</v>
      </c>
      <c r="N174" s="14">
        <f t="shared" si="95"/>
        <v>0</v>
      </c>
      <c r="O174" s="15">
        <f t="shared" si="93"/>
        <v>80</v>
      </c>
      <c r="P174" s="16">
        <v>80</v>
      </c>
      <c r="Q174" s="16"/>
      <c r="T174" s="11">
        <v>56</v>
      </c>
    </row>
    <row r="175" spans="1:21" s="11" customFormat="1" x14ac:dyDescent="0.2">
      <c r="A175" s="9" t="s">
        <v>202</v>
      </c>
      <c r="B175" s="10" t="s">
        <v>136</v>
      </c>
      <c r="C175" s="11" t="s">
        <v>39</v>
      </c>
      <c r="D175" s="11" t="s">
        <v>41</v>
      </c>
      <c r="E175" s="11">
        <v>8</v>
      </c>
      <c r="F175" s="11">
        <v>0</v>
      </c>
      <c r="G175" s="11">
        <v>20</v>
      </c>
      <c r="H175" s="11">
        <v>12</v>
      </c>
      <c r="I175" s="12">
        <f t="shared" si="91"/>
        <v>64</v>
      </c>
      <c r="L175" s="13">
        <f t="shared" si="94"/>
        <v>0</v>
      </c>
      <c r="M175" s="14">
        <f t="shared" si="92"/>
        <v>0</v>
      </c>
      <c r="N175" s="14">
        <f t="shared" si="95"/>
        <v>0</v>
      </c>
      <c r="O175" s="15">
        <f t="shared" si="93"/>
        <v>80</v>
      </c>
      <c r="P175" s="16" t="s">
        <v>107</v>
      </c>
      <c r="Q175" s="16"/>
      <c r="S175" s="11">
        <v>135</v>
      </c>
    </row>
    <row r="176" spans="1:21" s="11" customFormat="1" x14ac:dyDescent="0.2">
      <c r="A176" s="9" t="s">
        <v>208</v>
      </c>
      <c r="B176" s="10" t="s">
        <v>209</v>
      </c>
      <c r="C176" s="11" t="s">
        <v>39</v>
      </c>
      <c r="D176" s="11" t="s">
        <v>47</v>
      </c>
      <c r="E176" s="11">
        <v>20</v>
      </c>
      <c r="F176" s="11">
        <v>0</v>
      </c>
      <c r="G176" s="11">
        <v>9</v>
      </c>
      <c r="H176" s="11">
        <v>9</v>
      </c>
      <c r="I176" s="12">
        <f t="shared" si="91"/>
        <v>0</v>
      </c>
      <c r="J176" s="11">
        <v>29</v>
      </c>
      <c r="K176" s="11">
        <v>29</v>
      </c>
      <c r="L176" s="13">
        <f t="shared" si="94"/>
        <v>0</v>
      </c>
      <c r="M176" s="14">
        <f t="shared" si="92"/>
        <v>0</v>
      </c>
      <c r="N176" s="14">
        <f t="shared" si="95"/>
        <v>0</v>
      </c>
      <c r="O176" s="15">
        <f t="shared" si="93"/>
        <v>40</v>
      </c>
      <c r="P176" s="16" t="s">
        <v>133</v>
      </c>
      <c r="Q176" s="16"/>
      <c r="S176" s="11">
        <v>90</v>
      </c>
    </row>
    <row r="177" spans="1:22" s="11" customFormat="1" x14ac:dyDescent="0.2">
      <c r="A177" s="9" t="s">
        <v>205</v>
      </c>
      <c r="B177" s="10" t="s">
        <v>211</v>
      </c>
      <c r="C177" s="11" t="s">
        <v>39</v>
      </c>
      <c r="D177" s="11" t="s">
        <v>47</v>
      </c>
      <c r="E177" s="11">
        <v>15</v>
      </c>
      <c r="F177" s="11">
        <v>0</v>
      </c>
      <c r="G177" s="11">
        <v>8</v>
      </c>
      <c r="H177" s="11">
        <v>8</v>
      </c>
      <c r="I177" s="12">
        <f>(G177-H177)*E177</f>
        <v>0</v>
      </c>
      <c r="L177" s="13">
        <f t="shared" si="94"/>
        <v>0</v>
      </c>
      <c r="M177" s="14">
        <f>IF(H177=1,E177*3,0)</f>
        <v>0</v>
      </c>
      <c r="N177" s="14">
        <f t="shared" si="95"/>
        <v>0</v>
      </c>
      <c r="O177" s="15">
        <f>IF(F177=0,MAX(I177,L177)+E177*2+MAX(M177,N177),MAX(I177,L177)+E177*5+MAX(M177,N177))</f>
        <v>30</v>
      </c>
      <c r="P177" s="16" t="s">
        <v>144</v>
      </c>
      <c r="Q177" s="16"/>
      <c r="S177" s="11">
        <v>30</v>
      </c>
    </row>
    <row r="178" spans="1:22" s="11" customFormat="1" x14ac:dyDescent="0.2">
      <c r="A178" s="9" t="s">
        <v>212</v>
      </c>
      <c r="B178" s="10" t="s">
        <v>213</v>
      </c>
      <c r="C178" s="11" t="s">
        <v>39</v>
      </c>
      <c r="D178" s="11" t="s">
        <v>214</v>
      </c>
      <c r="E178" s="11">
        <v>15</v>
      </c>
      <c r="F178" s="11">
        <v>1</v>
      </c>
      <c r="G178" s="11">
        <v>24</v>
      </c>
      <c r="H178" s="11">
        <v>15</v>
      </c>
      <c r="I178" s="12">
        <f>(G178-H178)*E178</f>
        <v>135</v>
      </c>
      <c r="L178" s="13">
        <f t="shared" si="94"/>
        <v>0</v>
      </c>
      <c r="M178" s="14">
        <f>IF(H178=1,E178*3,0)</f>
        <v>0</v>
      </c>
      <c r="N178" s="14">
        <f t="shared" si="95"/>
        <v>0</v>
      </c>
      <c r="O178" s="15">
        <f>IF(F178=0,MAX(I178,L178)+E178*2+MAX(M178,N178),MAX(I178,L178)+E178*5+MAX(M178,N178))</f>
        <v>210</v>
      </c>
      <c r="P178" s="16">
        <v>210</v>
      </c>
      <c r="Q178" s="16"/>
      <c r="T178" s="11">
        <v>195</v>
      </c>
      <c r="U178" s="91"/>
    </row>
    <row r="179" spans="1:22" s="11" customFormat="1" x14ac:dyDescent="0.2">
      <c r="A179" s="9"/>
      <c r="B179" s="10"/>
      <c r="I179" s="12"/>
      <c r="L179" s="13"/>
      <c r="M179" s="14"/>
      <c r="N179" s="14"/>
      <c r="O179" s="15"/>
      <c r="P179" s="16" t="s">
        <v>26</v>
      </c>
      <c r="Q179" s="16"/>
      <c r="S179" s="11">
        <v>135</v>
      </c>
      <c r="U179" s="91"/>
    </row>
    <row r="180" spans="1:22" s="91" customFormat="1" x14ac:dyDescent="0.2">
      <c r="A180" s="9"/>
      <c r="B180" s="10"/>
      <c r="C180" s="11"/>
      <c r="D180" s="11"/>
      <c r="E180" s="11"/>
      <c r="F180" s="11"/>
      <c r="G180" s="11"/>
      <c r="H180" s="11"/>
      <c r="I180" s="12"/>
      <c r="J180" s="11"/>
      <c r="K180" s="11"/>
      <c r="L180" s="13"/>
      <c r="M180" s="14"/>
      <c r="N180" s="14"/>
      <c r="O180" s="15"/>
      <c r="P180" s="16"/>
      <c r="Q180" s="16"/>
      <c r="R180" s="11"/>
      <c r="S180" s="11">
        <v>120</v>
      </c>
      <c r="T180" s="11"/>
      <c r="U180" s="11"/>
      <c r="V180" s="11"/>
    </row>
    <row r="181" spans="1:22" s="91" customFormat="1" x14ac:dyDescent="0.2">
      <c r="A181" s="9" t="s">
        <v>175</v>
      </c>
      <c r="B181" s="10" t="s">
        <v>180</v>
      </c>
      <c r="C181" s="11" t="s">
        <v>112</v>
      </c>
      <c r="D181" s="11" t="s">
        <v>41</v>
      </c>
      <c r="E181" s="11">
        <v>8</v>
      </c>
      <c r="F181" s="11">
        <v>1</v>
      </c>
      <c r="G181" s="11">
        <v>20</v>
      </c>
      <c r="H181" s="11">
        <v>14</v>
      </c>
      <c r="I181" s="12">
        <f t="shared" ref="I181:I188" si="96">(G181-H181)*E181</f>
        <v>48</v>
      </c>
      <c r="J181" s="11"/>
      <c r="K181" s="11"/>
      <c r="L181" s="13"/>
      <c r="M181" s="14">
        <f t="shared" ref="M181:M188" si="97">IF(H181=1,E181*3,0)</f>
        <v>0</v>
      </c>
      <c r="N181" s="14"/>
      <c r="O181" s="15">
        <f t="shared" ref="O181:O188" si="98">IF(F181=0,MAX(I181,L181)+E181*2+MAX(M181,N181),MAX(I181,L181)+E181*5+MAX(M181,N181))</f>
        <v>88</v>
      </c>
      <c r="P181" s="16">
        <v>88</v>
      </c>
      <c r="Q181" s="16"/>
      <c r="R181" s="11"/>
      <c r="S181" s="11">
        <f>SUM(S173:S180)</f>
        <v>510</v>
      </c>
      <c r="T181" s="11">
        <f>SUM(T173:T180)</f>
        <v>339</v>
      </c>
      <c r="U181" s="11"/>
      <c r="V181" s="11"/>
    </row>
    <row r="182" spans="1:22" s="11" customFormat="1" x14ac:dyDescent="0.2">
      <c r="A182" s="9" t="s">
        <v>174</v>
      </c>
      <c r="B182" s="10" t="s">
        <v>180</v>
      </c>
      <c r="C182" s="11" t="s">
        <v>112</v>
      </c>
      <c r="D182" s="11" t="s">
        <v>41</v>
      </c>
      <c r="E182" s="11">
        <v>8</v>
      </c>
      <c r="F182" s="11">
        <v>1</v>
      </c>
      <c r="G182" s="11">
        <v>20</v>
      </c>
      <c r="H182" s="11">
        <v>18</v>
      </c>
      <c r="I182" s="12">
        <f t="shared" si="96"/>
        <v>16</v>
      </c>
      <c r="L182" s="13"/>
      <c r="M182" s="14">
        <f t="shared" si="97"/>
        <v>0</v>
      </c>
      <c r="N182" s="14"/>
      <c r="O182" s="15">
        <f t="shared" si="98"/>
        <v>56</v>
      </c>
      <c r="P182" s="16">
        <v>56</v>
      </c>
      <c r="Q182" s="16"/>
      <c r="S182" s="85"/>
      <c r="T182" s="85"/>
      <c r="V182" s="91"/>
    </row>
    <row r="183" spans="1:22" s="11" customFormat="1" x14ac:dyDescent="0.2">
      <c r="A183" s="9" t="s">
        <v>179</v>
      </c>
      <c r="B183" s="10" t="s">
        <v>96</v>
      </c>
      <c r="C183" s="11" t="s">
        <v>112</v>
      </c>
      <c r="D183" s="11" t="s">
        <v>47</v>
      </c>
      <c r="E183" s="11">
        <v>15</v>
      </c>
      <c r="F183" s="11">
        <v>1</v>
      </c>
      <c r="G183" s="11">
        <v>11</v>
      </c>
      <c r="H183" s="11">
        <v>7</v>
      </c>
      <c r="I183" s="12">
        <f t="shared" si="96"/>
        <v>60</v>
      </c>
      <c r="L183" s="13">
        <f t="shared" ref="L183:L188" si="99">(J183-K183)*E183</f>
        <v>0</v>
      </c>
      <c r="M183" s="14">
        <f t="shared" si="97"/>
        <v>0</v>
      </c>
      <c r="N183" s="14">
        <f t="shared" ref="N183:N188" si="100">IF(K183=1,E183*5,0)</f>
        <v>0</v>
      </c>
      <c r="O183" s="15">
        <f t="shared" si="98"/>
        <v>135</v>
      </c>
      <c r="P183" s="16">
        <v>135</v>
      </c>
      <c r="Q183" s="16"/>
      <c r="V183" s="91"/>
    </row>
    <row r="184" spans="1:22" s="11" customFormat="1" x14ac:dyDescent="0.2">
      <c r="A184" s="9" t="s">
        <v>176</v>
      </c>
      <c r="B184" s="10" t="s">
        <v>96</v>
      </c>
      <c r="C184" s="11" t="s">
        <v>112</v>
      </c>
      <c r="D184" s="11" t="s">
        <v>47</v>
      </c>
      <c r="E184" s="11">
        <v>15</v>
      </c>
      <c r="F184" s="11">
        <v>1</v>
      </c>
      <c r="G184" s="11">
        <v>10</v>
      </c>
      <c r="H184" s="11">
        <v>9</v>
      </c>
      <c r="I184" s="12">
        <f t="shared" si="96"/>
        <v>15</v>
      </c>
      <c r="L184" s="13">
        <f t="shared" si="99"/>
        <v>0</v>
      </c>
      <c r="M184" s="14">
        <f t="shared" si="97"/>
        <v>0</v>
      </c>
      <c r="N184" s="14">
        <f t="shared" si="100"/>
        <v>0</v>
      </c>
      <c r="O184" s="15">
        <f t="shared" si="98"/>
        <v>90</v>
      </c>
      <c r="P184" s="16">
        <v>90</v>
      </c>
      <c r="Q184" s="16">
        <f>SUM(P166:P178)</f>
        <v>920</v>
      </c>
    </row>
    <row r="185" spans="1:22" s="11" customFormat="1" x14ac:dyDescent="0.2">
      <c r="A185" s="9" t="s">
        <v>205</v>
      </c>
      <c r="B185" s="10" t="s">
        <v>211</v>
      </c>
      <c r="C185" s="11" t="s">
        <v>112</v>
      </c>
      <c r="D185" s="11" t="s">
        <v>47</v>
      </c>
      <c r="E185" s="11">
        <v>15</v>
      </c>
      <c r="F185" s="11">
        <v>0</v>
      </c>
      <c r="G185" s="11">
        <v>8</v>
      </c>
      <c r="H185" s="11">
        <v>8</v>
      </c>
      <c r="I185" s="12">
        <f t="shared" si="96"/>
        <v>0</v>
      </c>
      <c r="L185" s="13">
        <f t="shared" si="99"/>
        <v>0</v>
      </c>
      <c r="M185" s="14">
        <f t="shared" si="97"/>
        <v>0</v>
      </c>
      <c r="N185" s="14">
        <f t="shared" si="100"/>
        <v>0</v>
      </c>
      <c r="O185" s="15">
        <f t="shared" si="98"/>
        <v>30</v>
      </c>
      <c r="P185" s="16">
        <v>30</v>
      </c>
      <c r="Q185" s="16"/>
    </row>
    <row r="186" spans="1:22" s="11" customFormat="1" x14ac:dyDescent="0.2">
      <c r="A186" s="9" t="s">
        <v>212</v>
      </c>
      <c r="B186" s="10" t="s">
        <v>213</v>
      </c>
      <c r="C186" s="11" t="s">
        <v>112</v>
      </c>
      <c r="D186" s="11" t="s">
        <v>214</v>
      </c>
      <c r="E186" s="11">
        <v>15</v>
      </c>
      <c r="F186" s="11">
        <v>1</v>
      </c>
      <c r="G186" s="11">
        <v>24</v>
      </c>
      <c r="H186" s="11">
        <v>16</v>
      </c>
      <c r="I186" s="12">
        <f t="shared" si="96"/>
        <v>120</v>
      </c>
      <c r="L186" s="13">
        <f t="shared" si="99"/>
        <v>0</v>
      </c>
      <c r="M186" s="14">
        <f t="shared" si="97"/>
        <v>0</v>
      </c>
      <c r="N186" s="14">
        <f t="shared" si="100"/>
        <v>0</v>
      </c>
      <c r="O186" s="15">
        <f t="shared" si="98"/>
        <v>195</v>
      </c>
      <c r="P186" s="16">
        <v>195</v>
      </c>
      <c r="Q186" s="16"/>
    </row>
    <row r="187" spans="1:22" s="11" customFormat="1" x14ac:dyDescent="0.2">
      <c r="A187" s="9" t="s">
        <v>215</v>
      </c>
      <c r="B187" s="10" t="s">
        <v>216</v>
      </c>
      <c r="C187" s="11" t="s">
        <v>112</v>
      </c>
      <c r="D187" s="11" t="s">
        <v>47</v>
      </c>
      <c r="E187" s="11">
        <v>15</v>
      </c>
      <c r="F187" s="11">
        <v>0</v>
      </c>
      <c r="G187" s="11">
        <v>18</v>
      </c>
      <c r="H187" s="11">
        <v>11</v>
      </c>
      <c r="I187" s="12">
        <f t="shared" si="96"/>
        <v>105</v>
      </c>
      <c r="L187" s="13">
        <f t="shared" si="99"/>
        <v>0</v>
      </c>
      <c r="M187" s="14">
        <f t="shared" si="97"/>
        <v>0</v>
      </c>
      <c r="N187" s="14">
        <f t="shared" si="100"/>
        <v>0</v>
      </c>
      <c r="O187" s="15">
        <f t="shared" si="98"/>
        <v>135</v>
      </c>
      <c r="P187" s="16">
        <v>135</v>
      </c>
      <c r="Q187" s="16"/>
    </row>
    <row r="188" spans="1:22" s="11" customFormat="1" x14ac:dyDescent="0.2">
      <c r="A188" s="9" t="s">
        <v>205</v>
      </c>
      <c r="B188" s="10" t="s">
        <v>216</v>
      </c>
      <c r="C188" s="11" t="s">
        <v>112</v>
      </c>
      <c r="D188" s="11" t="s">
        <v>47</v>
      </c>
      <c r="E188" s="11">
        <v>15</v>
      </c>
      <c r="F188" s="11">
        <v>0</v>
      </c>
      <c r="G188" s="11">
        <v>17</v>
      </c>
      <c r="H188" s="11">
        <v>11</v>
      </c>
      <c r="I188" s="12">
        <f t="shared" si="96"/>
        <v>90</v>
      </c>
      <c r="L188" s="13">
        <f t="shared" si="99"/>
        <v>0</v>
      </c>
      <c r="M188" s="14">
        <f t="shared" si="97"/>
        <v>0</v>
      </c>
      <c r="N188" s="14">
        <f t="shared" si="100"/>
        <v>0</v>
      </c>
      <c r="O188" s="15">
        <f t="shared" si="98"/>
        <v>120</v>
      </c>
      <c r="P188" s="16">
        <v>120</v>
      </c>
      <c r="Q188" s="16"/>
    </row>
    <row r="189" spans="1:22" s="11" customFormat="1" x14ac:dyDescent="0.2">
      <c r="A189" s="9"/>
      <c r="B189" s="10"/>
      <c r="I189" s="12"/>
      <c r="L189" s="13"/>
      <c r="M189" s="14"/>
      <c r="N189" s="14"/>
      <c r="O189" s="15"/>
      <c r="P189" s="16" t="s">
        <v>26</v>
      </c>
      <c r="Q189" s="16"/>
    </row>
    <row r="190" spans="1:22" s="11" customFormat="1" x14ac:dyDescent="0.2">
      <c r="A190" s="9"/>
      <c r="B190" s="10"/>
      <c r="I190" s="12"/>
      <c r="L190" s="13"/>
      <c r="M190" s="14"/>
      <c r="N190" s="14"/>
      <c r="O190" s="15"/>
      <c r="P190" s="16"/>
      <c r="Q190" s="16"/>
    </row>
    <row r="191" spans="1:22" s="11" customFormat="1" x14ac:dyDescent="0.2">
      <c r="A191" s="9"/>
      <c r="B191" s="10"/>
      <c r="I191" s="12"/>
      <c r="L191" s="13"/>
      <c r="M191" s="14"/>
      <c r="N191" s="14"/>
      <c r="O191" s="15"/>
      <c r="P191" s="16"/>
      <c r="Q191" s="16"/>
    </row>
    <row r="192" spans="1:22" s="11" customFormat="1" x14ac:dyDescent="0.2">
      <c r="A192" s="9" t="s">
        <v>165</v>
      </c>
      <c r="B192" s="10" t="s">
        <v>169</v>
      </c>
      <c r="C192" s="11" t="s">
        <v>98</v>
      </c>
      <c r="D192" s="11" t="s">
        <v>41</v>
      </c>
      <c r="E192" s="11">
        <v>8</v>
      </c>
      <c r="F192" s="11">
        <v>1</v>
      </c>
      <c r="G192" s="11">
        <v>20</v>
      </c>
      <c r="H192" s="11">
        <v>10</v>
      </c>
      <c r="I192" s="12">
        <f t="shared" ref="I192:I200" si="101">(G192-H192)*E192</f>
        <v>80</v>
      </c>
      <c r="L192" s="13">
        <f>(J192-K192)*E192</f>
        <v>0</v>
      </c>
      <c r="M192" s="14">
        <f t="shared" ref="M192:M200" si="102">IF(H192=1,E192*3,0)</f>
        <v>0</v>
      </c>
      <c r="N192" s="14">
        <f>IF(K192=1,E192*5,0)</f>
        <v>0</v>
      </c>
      <c r="O192" s="15">
        <f t="shared" ref="O192:O200" si="103">IF(F192=0,MAX(I192,L192)+E192*2+MAX(M192,N192),MAX(I192,L192)+E192*5+MAX(M192,N192))</f>
        <v>120</v>
      </c>
      <c r="P192" s="16">
        <v>120</v>
      </c>
      <c r="Q192" s="16"/>
    </row>
    <row r="193" spans="1:22" s="11" customFormat="1" x14ac:dyDescent="0.2">
      <c r="A193" s="9" t="s">
        <v>168</v>
      </c>
      <c r="B193" s="10" t="s">
        <v>169</v>
      </c>
      <c r="C193" s="11" t="s">
        <v>98</v>
      </c>
      <c r="D193" s="11" t="s">
        <v>41</v>
      </c>
      <c r="E193" s="11">
        <v>8</v>
      </c>
      <c r="F193" s="11">
        <v>1</v>
      </c>
      <c r="G193" s="11">
        <v>20</v>
      </c>
      <c r="H193" s="11">
        <v>3</v>
      </c>
      <c r="I193" s="12">
        <f t="shared" si="101"/>
        <v>136</v>
      </c>
      <c r="L193" s="13">
        <f>(J193-K193)*E193</f>
        <v>0</v>
      </c>
      <c r="M193" s="14">
        <f t="shared" si="102"/>
        <v>0</v>
      </c>
      <c r="N193" s="14">
        <f>IF(K193=1,E193*5,0)</f>
        <v>0</v>
      </c>
      <c r="O193" s="15">
        <f t="shared" si="103"/>
        <v>176</v>
      </c>
      <c r="P193" s="16">
        <v>176</v>
      </c>
      <c r="Q193" s="16"/>
    </row>
    <row r="194" spans="1:22" s="11" customFormat="1" x14ac:dyDescent="0.2">
      <c r="A194" s="9" t="s">
        <v>175</v>
      </c>
      <c r="B194" s="10" t="s">
        <v>180</v>
      </c>
      <c r="C194" s="11" t="s">
        <v>98</v>
      </c>
      <c r="D194" s="11" t="s">
        <v>41</v>
      </c>
      <c r="E194" s="11">
        <v>8</v>
      </c>
      <c r="F194" s="11">
        <v>1</v>
      </c>
      <c r="G194" s="11">
        <v>20</v>
      </c>
      <c r="H194" s="11">
        <v>16</v>
      </c>
      <c r="I194" s="12">
        <f t="shared" si="101"/>
        <v>32</v>
      </c>
      <c r="L194" s="13"/>
      <c r="M194" s="14">
        <f t="shared" si="102"/>
        <v>0</v>
      </c>
      <c r="N194" s="14"/>
      <c r="O194" s="15">
        <f t="shared" si="103"/>
        <v>72</v>
      </c>
      <c r="P194" s="16">
        <v>72</v>
      </c>
      <c r="Q194" s="16">
        <f>SUM(P181:P188)</f>
        <v>849</v>
      </c>
      <c r="S194" s="85"/>
      <c r="T194" s="85"/>
    </row>
    <row r="195" spans="1:22" s="11" customFormat="1" x14ac:dyDescent="0.2">
      <c r="A195" s="9" t="s">
        <v>174</v>
      </c>
      <c r="B195" s="10" t="s">
        <v>180</v>
      </c>
      <c r="C195" s="11" t="s">
        <v>98</v>
      </c>
      <c r="D195" s="11" t="s">
        <v>41</v>
      </c>
      <c r="E195" s="11">
        <v>8</v>
      </c>
      <c r="F195" s="11">
        <v>1</v>
      </c>
      <c r="G195" s="11">
        <v>20</v>
      </c>
      <c r="H195" s="11">
        <v>16</v>
      </c>
      <c r="I195" s="12">
        <f t="shared" si="101"/>
        <v>32</v>
      </c>
      <c r="L195" s="13"/>
      <c r="M195" s="14">
        <f t="shared" si="102"/>
        <v>0</v>
      </c>
      <c r="N195" s="14"/>
      <c r="O195" s="15">
        <f t="shared" si="103"/>
        <v>72</v>
      </c>
      <c r="P195" s="16">
        <v>72</v>
      </c>
      <c r="Q195" s="16"/>
    </row>
    <row r="196" spans="1:22" s="11" customFormat="1" x14ac:dyDescent="0.2">
      <c r="A196" s="9" t="s">
        <v>181</v>
      </c>
      <c r="B196" s="10" t="s">
        <v>125</v>
      </c>
      <c r="C196" s="11" t="s">
        <v>98</v>
      </c>
      <c r="D196" s="11" t="s">
        <v>41</v>
      </c>
      <c r="E196" s="11">
        <v>8</v>
      </c>
      <c r="F196" s="11">
        <v>0</v>
      </c>
      <c r="G196" s="11">
        <v>20</v>
      </c>
      <c r="H196" s="11">
        <v>13</v>
      </c>
      <c r="I196" s="12">
        <f t="shared" si="101"/>
        <v>56</v>
      </c>
      <c r="L196" s="13">
        <f>(J196-K196)*E196</f>
        <v>0</v>
      </c>
      <c r="M196" s="14">
        <f t="shared" si="102"/>
        <v>0</v>
      </c>
      <c r="N196" s="14">
        <f>IF(K196=1,E196*5,0)</f>
        <v>0</v>
      </c>
      <c r="O196" s="15">
        <f t="shared" si="103"/>
        <v>72</v>
      </c>
      <c r="P196" s="16">
        <v>72</v>
      </c>
      <c r="Q196" s="16"/>
    </row>
    <row r="197" spans="1:22" s="11" customFormat="1" x14ac:dyDescent="0.2">
      <c r="A197" s="9" t="s">
        <v>182</v>
      </c>
      <c r="B197" s="10" t="s">
        <v>125</v>
      </c>
      <c r="C197" s="11" t="s">
        <v>98</v>
      </c>
      <c r="D197" s="11" t="s">
        <v>41</v>
      </c>
      <c r="E197" s="11">
        <v>8</v>
      </c>
      <c r="F197" s="11">
        <v>0</v>
      </c>
      <c r="G197" s="11">
        <v>20</v>
      </c>
      <c r="H197" s="11">
        <v>19</v>
      </c>
      <c r="I197" s="12">
        <f t="shared" si="101"/>
        <v>8</v>
      </c>
      <c r="L197" s="13">
        <f>(J197-K197)*E197</f>
        <v>0</v>
      </c>
      <c r="M197" s="14">
        <f t="shared" si="102"/>
        <v>0</v>
      </c>
      <c r="N197" s="14">
        <f>IF(K197=1,E197*5,0)</f>
        <v>0</v>
      </c>
      <c r="O197" s="15">
        <f t="shared" si="103"/>
        <v>24</v>
      </c>
      <c r="P197" s="16" t="s">
        <v>138</v>
      </c>
      <c r="Q197" s="16"/>
    </row>
    <row r="198" spans="1:22" s="11" customFormat="1" x14ac:dyDescent="0.2">
      <c r="A198" s="9" t="s">
        <v>193</v>
      </c>
      <c r="B198" s="10" t="s">
        <v>111</v>
      </c>
      <c r="C198" s="11" t="s">
        <v>98</v>
      </c>
      <c r="D198" s="11" t="s">
        <v>41</v>
      </c>
      <c r="E198" s="11">
        <v>8</v>
      </c>
      <c r="F198" s="11">
        <v>0</v>
      </c>
      <c r="G198" s="11">
        <v>26</v>
      </c>
      <c r="H198" s="11">
        <v>10</v>
      </c>
      <c r="I198" s="12">
        <f t="shared" si="101"/>
        <v>128</v>
      </c>
      <c r="L198" s="13">
        <f>(J198-K198)*E198</f>
        <v>0</v>
      </c>
      <c r="M198" s="14">
        <f t="shared" si="102"/>
        <v>0</v>
      </c>
      <c r="N198" s="14">
        <f>IF(K198=1,E198*5,0)</f>
        <v>0</v>
      </c>
      <c r="O198" s="15">
        <f t="shared" si="103"/>
        <v>144</v>
      </c>
      <c r="P198" s="16">
        <v>144</v>
      </c>
      <c r="Q198" s="16"/>
    </row>
    <row r="199" spans="1:22" s="11" customFormat="1" x14ac:dyDescent="0.2">
      <c r="A199" s="9" t="s">
        <v>207</v>
      </c>
      <c r="B199" s="10" t="s">
        <v>136</v>
      </c>
      <c r="C199" s="11" t="s">
        <v>98</v>
      </c>
      <c r="D199" s="11" t="s">
        <v>41</v>
      </c>
      <c r="E199" s="11">
        <v>8</v>
      </c>
      <c r="F199" s="11">
        <v>0</v>
      </c>
      <c r="G199" s="11">
        <v>20</v>
      </c>
      <c r="H199" s="11">
        <v>12</v>
      </c>
      <c r="I199" s="12">
        <f t="shared" si="101"/>
        <v>64</v>
      </c>
      <c r="L199" s="13">
        <f>(J199-K199)*E199</f>
        <v>0</v>
      </c>
      <c r="M199" s="14">
        <f t="shared" si="102"/>
        <v>0</v>
      </c>
      <c r="N199" s="14">
        <f>IF(K199=1,E199*5,0)</f>
        <v>0</v>
      </c>
      <c r="O199" s="15">
        <f t="shared" si="103"/>
        <v>80</v>
      </c>
      <c r="P199" s="16">
        <v>80</v>
      </c>
      <c r="Q199" s="16"/>
      <c r="V199" s="11" t="s">
        <v>154</v>
      </c>
    </row>
    <row r="200" spans="1:22" s="11" customFormat="1" x14ac:dyDescent="0.2">
      <c r="A200" s="9" t="s">
        <v>202</v>
      </c>
      <c r="B200" s="10" t="s">
        <v>136</v>
      </c>
      <c r="C200" s="11" t="s">
        <v>98</v>
      </c>
      <c r="D200" s="11" t="s">
        <v>41</v>
      </c>
      <c r="E200" s="11">
        <v>8</v>
      </c>
      <c r="F200" s="11">
        <v>0</v>
      </c>
      <c r="G200" s="11">
        <v>20</v>
      </c>
      <c r="H200" s="11">
        <v>12</v>
      </c>
      <c r="I200" s="12">
        <f t="shared" si="101"/>
        <v>64</v>
      </c>
      <c r="L200" s="13">
        <f>(J200-K200)*E200</f>
        <v>0</v>
      </c>
      <c r="M200" s="14">
        <f t="shared" si="102"/>
        <v>0</v>
      </c>
      <c r="N200" s="14">
        <f>IF(K200=1,E200*5,0)</f>
        <v>0</v>
      </c>
      <c r="O200" s="15">
        <f t="shared" si="103"/>
        <v>80</v>
      </c>
      <c r="P200" s="16">
        <v>80</v>
      </c>
      <c r="Q200" s="16"/>
      <c r="V200" s="11" t="s">
        <v>154</v>
      </c>
    </row>
    <row r="201" spans="1:22" s="11" customFormat="1" x14ac:dyDescent="0.2">
      <c r="A201" s="9"/>
      <c r="B201" s="10"/>
      <c r="I201" s="12"/>
      <c r="L201" s="13"/>
      <c r="M201" s="14"/>
      <c r="N201" s="14"/>
      <c r="O201" s="15"/>
      <c r="P201" s="16" t="s">
        <v>26</v>
      </c>
      <c r="Q201" s="16"/>
    </row>
    <row r="202" spans="1:22" s="11" customFormat="1" x14ac:dyDescent="0.2">
      <c r="A202" s="9"/>
      <c r="B202" s="10"/>
      <c r="I202" s="12"/>
      <c r="L202" s="13"/>
      <c r="M202" s="14"/>
      <c r="N202" s="14"/>
      <c r="O202" s="15"/>
      <c r="P202" s="16"/>
      <c r="Q202" s="16"/>
    </row>
    <row r="203" spans="1:22" s="11" customFormat="1" x14ac:dyDescent="0.2">
      <c r="A203" s="9"/>
      <c r="B203" s="10"/>
      <c r="I203" s="12"/>
      <c r="L203" s="13"/>
      <c r="M203" s="14"/>
      <c r="N203" s="14"/>
      <c r="O203" s="15"/>
      <c r="P203" s="16"/>
      <c r="Q203" s="16"/>
    </row>
    <row r="204" spans="1:22" s="11" customFormat="1" x14ac:dyDescent="0.2">
      <c r="A204" s="9" t="s">
        <v>165</v>
      </c>
      <c r="B204" s="10" t="s">
        <v>169</v>
      </c>
      <c r="C204" s="11" t="s">
        <v>95</v>
      </c>
      <c r="D204" s="11" t="s">
        <v>41</v>
      </c>
      <c r="E204" s="11">
        <v>8</v>
      </c>
      <c r="F204" s="11">
        <v>1</v>
      </c>
      <c r="G204" s="11">
        <v>20</v>
      </c>
      <c r="H204" s="11">
        <v>10</v>
      </c>
      <c r="I204" s="12">
        <f t="shared" ref="I204:I212" si="104">(G204-H204)*E204</f>
        <v>80</v>
      </c>
      <c r="L204" s="13">
        <f>(J204-K204)*E204</f>
        <v>0</v>
      </c>
      <c r="M204" s="14">
        <f t="shared" ref="M204:M212" si="105">IF(H204=1,E204*3,0)</f>
        <v>0</v>
      </c>
      <c r="N204" s="14">
        <f>IF(K204=1,E204*5,0)</f>
        <v>0</v>
      </c>
      <c r="O204" s="15">
        <f t="shared" ref="O204:O212" si="106">IF(F204=0,MAX(I204,L204)+E204*2+MAX(M204,N204),MAX(I204,L204)+E204*5+MAX(M204,N204))</f>
        <v>120</v>
      </c>
      <c r="P204" s="16">
        <v>120</v>
      </c>
      <c r="Q204" s="16"/>
    </row>
    <row r="205" spans="1:22" s="11" customFormat="1" x14ac:dyDescent="0.2">
      <c r="A205" s="9" t="s">
        <v>168</v>
      </c>
      <c r="B205" s="10" t="s">
        <v>169</v>
      </c>
      <c r="C205" s="11" t="s">
        <v>95</v>
      </c>
      <c r="D205" s="11" t="s">
        <v>41</v>
      </c>
      <c r="E205" s="11">
        <v>8</v>
      </c>
      <c r="F205" s="11">
        <v>1</v>
      </c>
      <c r="G205" s="11">
        <v>20</v>
      </c>
      <c r="H205" s="11">
        <v>3</v>
      </c>
      <c r="I205" s="12">
        <f t="shared" si="104"/>
        <v>136</v>
      </c>
      <c r="L205" s="13">
        <f>(J205-K205)*E205</f>
        <v>0</v>
      </c>
      <c r="M205" s="14">
        <f t="shared" si="105"/>
        <v>0</v>
      </c>
      <c r="N205" s="14">
        <f>IF(K205=1,E205*5,0)</f>
        <v>0</v>
      </c>
      <c r="O205" s="15">
        <f t="shared" si="106"/>
        <v>176</v>
      </c>
      <c r="P205" s="16">
        <v>176</v>
      </c>
      <c r="Q205" s="16"/>
    </row>
    <row r="206" spans="1:22" s="11" customFormat="1" x14ac:dyDescent="0.2">
      <c r="A206" s="9" t="s">
        <v>175</v>
      </c>
      <c r="B206" s="10" t="s">
        <v>180</v>
      </c>
      <c r="C206" s="11" t="s">
        <v>95</v>
      </c>
      <c r="D206" s="11" t="s">
        <v>41</v>
      </c>
      <c r="E206" s="11">
        <v>8</v>
      </c>
      <c r="F206" s="11">
        <v>1</v>
      </c>
      <c r="G206" s="11">
        <v>20</v>
      </c>
      <c r="H206" s="11">
        <v>16</v>
      </c>
      <c r="I206" s="12">
        <f t="shared" si="104"/>
        <v>32</v>
      </c>
      <c r="L206" s="13"/>
      <c r="M206" s="14">
        <f t="shared" si="105"/>
        <v>0</v>
      </c>
      <c r="N206" s="14"/>
      <c r="O206" s="15">
        <f t="shared" si="106"/>
        <v>72</v>
      </c>
      <c r="P206" s="16">
        <v>72</v>
      </c>
      <c r="Q206" s="16">
        <f>SUM(P192:P200)</f>
        <v>816</v>
      </c>
    </row>
    <row r="207" spans="1:22" s="11" customFormat="1" x14ac:dyDescent="0.2">
      <c r="A207" s="9" t="s">
        <v>174</v>
      </c>
      <c r="B207" s="10" t="s">
        <v>180</v>
      </c>
      <c r="C207" s="11" t="s">
        <v>95</v>
      </c>
      <c r="D207" s="11" t="s">
        <v>41</v>
      </c>
      <c r="E207" s="11">
        <v>8</v>
      </c>
      <c r="F207" s="11">
        <v>1</v>
      </c>
      <c r="G207" s="11">
        <v>20</v>
      </c>
      <c r="H207" s="11">
        <v>16</v>
      </c>
      <c r="I207" s="12">
        <f t="shared" si="104"/>
        <v>32</v>
      </c>
      <c r="L207" s="13"/>
      <c r="M207" s="14">
        <f t="shared" si="105"/>
        <v>0</v>
      </c>
      <c r="N207" s="14"/>
      <c r="O207" s="15">
        <f t="shared" si="106"/>
        <v>72</v>
      </c>
      <c r="P207" s="16">
        <v>72</v>
      </c>
      <c r="Q207" s="16"/>
    </row>
    <row r="208" spans="1:22" s="11" customFormat="1" x14ac:dyDescent="0.2">
      <c r="A208" s="9" t="s">
        <v>181</v>
      </c>
      <c r="B208" s="10" t="s">
        <v>125</v>
      </c>
      <c r="C208" s="11" t="s">
        <v>95</v>
      </c>
      <c r="D208" s="11" t="s">
        <v>41</v>
      </c>
      <c r="E208" s="11">
        <v>8</v>
      </c>
      <c r="F208" s="11">
        <v>0</v>
      </c>
      <c r="G208" s="11">
        <v>20</v>
      </c>
      <c r="H208" s="11">
        <v>19</v>
      </c>
      <c r="I208" s="12">
        <f t="shared" si="104"/>
        <v>8</v>
      </c>
      <c r="L208" s="13">
        <f>(J208-K208)*E208</f>
        <v>0</v>
      </c>
      <c r="M208" s="14">
        <f t="shared" si="105"/>
        <v>0</v>
      </c>
      <c r="N208" s="14">
        <f>IF(K208=1,E208*5,0)</f>
        <v>0</v>
      </c>
      <c r="O208" s="15">
        <f t="shared" si="106"/>
        <v>24</v>
      </c>
      <c r="P208" s="16" t="s">
        <v>138</v>
      </c>
      <c r="Q208" s="16"/>
    </row>
    <row r="209" spans="1:18" s="11" customFormat="1" x14ac:dyDescent="0.2">
      <c r="A209" s="9" t="s">
        <v>182</v>
      </c>
      <c r="B209" s="10" t="s">
        <v>125</v>
      </c>
      <c r="C209" s="11" t="s">
        <v>95</v>
      </c>
      <c r="D209" s="11" t="s">
        <v>41</v>
      </c>
      <c r="E209" s="11">
        <v>8</v>
      </c>
      <c r="F209" s="11">
        <v>0</v>
      </c>
      <c r="G209" s="11">
        <v>20</v>
      </c>
      <c r="H209" s="11">
        <v>16</v>
      </c>
      <c r="I209" s="12">
        <f t="shared" si="104"/>
        <v>32</v>
      </c>
      <c r="L209" s="13">
        <f>(J209-K209)*E209</f>
        <v>0</v>
      </c>
      <c r="M209" s="14">
        <f t="shared" si="105"/>
        <v>0</v>
      </c>
      <c r="N209" s="14">
        <f>IF(K209=1,E209*5,0)</f>
        <v>0</v>
      </c>
      <c r="O209" s="15">
        <f t="shared" si="106"/>
        <v>48</v>
      </c>
      <c r="P209" s="16">
        <v>48</v>
      </c>
      <c r="Q209" s="16"/>
    </row>
    <row r="210" spans="1:18" s="11" customFormat="1" x14ac:dyDescent="0.2">
      <c r="A210" s="9" t="s">
        <v>193</v>
      </c>
      <c r="B210" s="10" t="s">
        <v>111</v>
      </c>
      <c r="C210" s="11" t="s">
        <v>95</v>
      </c>
      <c r="D210" s="11" t="s">
        <v>41</v>
      </c>
      <c r="E210" s="11">
        <v>8</v>
      </c>
      <c r="F210" s="11">
        <v>0</v>
      </c>
      <c r="G210" s="11">
        <v>26</v>
      </c>
      <c r="H210" s="11">
        <v>10</v>
      </c>
      <c r="I210" s="12">
        <f t="shared" si="104"/>
        <v>128</v>
      </c>
      <c r="L210" s="13">
        <f>(J210-K210)*E210</f>
        <v>0</v>
      </c>
      <c r="M210" s="14">
        <f t="shared" si="105"/>
        <v>0</v>
      </c>
      <c r="N210" s="14">
        <f>IF(K210=1,E210*5,0)</f>
        <v>0</v>
      </c>
      <c r="O210" s="15">
        <f t="shared" si="106"/>
        <v>144</v>
      </c>
      <c r="P210" s="16">
        <v>144</v>
      </c>
      <c r="Q210" s="16"/>
      <c r="R210" s="10"/>
    </row>
    <row r="211" spans="1:18" s="11" customFormat="1" x14ac:dyDescent="0.2">
      <c r="A211" s="9" t="s">
        <v>207</v>
      </c>
      <c r="B211" s="10" t="s">
        <v>136</v>
      </c>
      <c r="C211" s="11" t="s">
        <v>95</v>
      </c>
      <c r="D211" s="11" t="s">
        <v>41</v>
      </c>
      <c r="E211" s="11">
        <v>8</v>
      </c>
      <c r="F211" s="11">
        <v>0</v>
      </c>
      <c r="G211" s="11">
        <v>20</v>
      </c>
      <c r="H211" s="11">
        <v>15</v>
      </c>
      <c r="I211" s="12">
        <f t="shared" si="104"/>
        <v>40</v>
      </c>
      <c r="L211" s="13">
        <f>(J211-K211)*E211</f>
        <v>0</v>
      </c>
      <c r="M211" s="14">
        <f t="shared" si="105"/>
        <v>0</v>
      </c>
      <c r="N211" s="14">
        <f>IF(K211=1,E211*5,0)</f>
        <v>0</v>
      </c>
      <c r="O211" s="15">
        <f t="shared" si="106"/>
        <v>56</v>
      </c>
      <c r="P211" s="16">
        <v>56</v>
      </c>
      <c r="Q211" s="16"/>
      <c r="R211" s="10"/>
    </row>
    <row r="212" spans="1:18" s="11" customFormat="1" x14ac:dyDescent="0.2">
      <c r="A212" s="9" t="s">
        <v>202</v>
      </c>
      <c r="B212" s="10" t="s">
        <v>136</v>
      </c>
      <c r="C212" s="11" t="s">
        <v>95</v>
      </c>
      <c r="D212" s="11" t="s">
        <v>41</v>
      </c>
      <c r="E212" s="11">
        <v>8</v>
      </c>
      <c r="F212" s="11">
        <v>0</v>
      </c>
      <c r="G212" s="11">
        <v>20</v>
      </c>
      <c r="H212" s="11">
        <v>15</v>
      </c>
      <c r="I212" s="12">
        <f t="shared" si="104"/>
        <v>40</v>
      </c>
      <c r="L212" s="13">
        <f>(J212-K212)*E212</f>
        <v>0</v>
      </c>
      <c r="M212" s="14">
        <f t="shared" si="105"/>
        <v>0</v>
      </c>
      <c r="N212" s="14">
        <f>IF(K212=1,E212*5,0)</f>
        <v>0</v>
      </c>
      <c r="O212" s="15">
        <f t="shared" si="106"/>
        <v>56</v>
      </c>
      <c r="P212" s="16">
        <v>56</v>
      </c>
      <c r="Q212" s="16"/>
    </row>
    <row r="213" spans="1:18" s="11" customFormat="1" x14ac:dyDescent="0.2">
      <c r="A213" s="9"/>
      <c r="B213" s="10"/>
      <c r="I213" s="12"/>
      <c r="L213" s="13"/>
      <c r="M213" s="14"/>
      <c r="N213" s="14"/>
      <c r="O213" s="15"/>
      <c r="P213" s="16" t="s">
        <v>26</v>
      </c>
      <c r="Q213" s="16"/>
    </row>
    <row r="214" spans="1:18" s="11" customFormat="1" x14ac:dyDescent="0.2">
      <c r="A214" s="9"/>
      <c r="B214" s="10"/>
      <c r="I214" s="12"/>
      <c r="L214" s="13"/>
      <c r="M214" s="14"/>
      <c r="N214" s="14"/>
      <c r="O214" s="15"/>
      <c r="P214" s="16"/>
      <c r="Q214" s="16"/>
    </row>
    <row r="215" spans="1:18" s="11" customFormat="1" x14ac:dyDescent="0.2">
      <c r="P215" s="16"/>
      <c r="Q215" s="16"/>
    </row>
    <row r="216" spans="1:18" s="11" customFormat="1" x14ac:dyDescent="0.2">
      <c r="A216" s="9" t="s">
        <v>165</v>
      </c>
      <c r="B216" s="10" t="s">
        <v>169</v>
      </c>
      <c r="C216" s="11" t="s">
        <v>85</v>
      </c>
      <c r="D216" s="11" t="s">
        <v>41</v>
      </c>
      <c r="E216" s="11">
        <v>8</v>
      </c>
      <c r="F216" s="11">
        <v>1</v>
      </c>
      <c r="G216" s="11">
        <v>20</v>
      </c>
      <c r="H216" s="11">
        <v>4</v>
      </c>
      <c r="I216" s="12">
        <f t="shared" ref="I216:I221" si="107">(G216-H216)*E216</f>
        <v>128</v>
      </c>
      <c r="L216" s="13">
        <f>(J216-K216)*E216</f>
        <v>0</v>
      </c>
      <c r="M216" s="14">
        <f t="shared" ref="M216:M221" si="108">IF(H216=1,E216*3,0)</f>
        <v>0</v>
      </c>
      <c r="N216" s="14">
        <f>IF(K216=1,E216*5,0)</f>
        <v>0</v>
      </c>
      <c r="O216" s="15">
        <f t="shared" ref="O216:O221" si="109">IF(F216=0,MAX(I216,L216)+E216*2+MAX(M216,N216),MAX(I216,L216)+E216*5+MAX(M216,N216))</f>
        <v>168</v>
      </c>
      <c r="P216" s="16">
        <v>168</v>
      </c>
      <c r="Q216" s="16"/>
    </row>
    <row r="217" spans="1:18" s="11" customFormat="1" x14ac:dyDescent="0.2">
      <c r="A217" s="9" t="s">
        <v>168</v>
      </c>
      <c r="B217" s="10" t="s">
        <v>169</v>
      </c>
      <c r="C217" s="11" t="s">
        <v>85</v>
      </c>
      <c r="D217" s="11" t="s">
        <v>41</v>
      </c>
      <c r="E217" s="11">
        <v>8</v>
      </c>
      <c r="F217" s="11">
        <v>1</v>
      </c>
      <c r="G217" s="11">
        <v>20</v>
      </c>
      <c r="H217" s="11">
        <v>8</v>
      </c>
      <c r="I217" s="12">
        <f t="shared" si="107"/>
        <v>96</v>
      </c>
      <c r="L217" s="13">
        <f>(J217-K217)*E217</f>
        <v>0</v>
      </c>
      <c r="M217" s="14">
        <f t="shared" si="108"/>
        <v>0</v>
      </c>
      <c r="N217" s="14">
        <f>IF(K217=1,E217*5,0)</f>
        <v>0</v>
      </c>
      <c r="O217" s="15">
        <f t="shared" si="109"/>
        <v>136</v>
      </c>
      <c r="P217" s="16">
        <v>136</v>
      </c>
      <c r="Q217" s="16"/>
    </row>
    <row r="218" spans="1:18" s="11" customFormat="1" x14ac:dyDescent="0.2">
      <c r="A218" s="9" t="s">
        <v>175</v>
      </c>
      <c r="B218" s="10" t="s">
        <v>180</v>
      </c>
      <c r="C218" s="11" t="s">
        <v>85</v>
      </c>
      <c r="D218" s="11" t="s">
        <v>41</v>
      </c>
      <c r="E218" s="11">
        <v>8</v>
      </c>
      <c r="F218" s="11">
        <v>1</v>
      </c>
      <c r="G218" s="11">
        <v>20</v>
      </c>
      <c r="H218" s="11">
        <v>16</v>
      </c>
      <c r="I218" s="12">
        <f t="shared" si="107"/>
        <v>32</v>
      </c>
      <c r="L218" s="13"/>
      <c r="M218" s="14">
        <f t="shared" si="108"/>
        <v>0</v>
      </c>
      <c r="N218" s="14"/>
      <c r="O218" s="15">
        <f t="shared" si="109"/>
        <v>72</v>
      </c>
      <c r="P218" s="16">
        <v>72</v>
      </c>
      <c r="Q218" s="16">
        <f>SUM(P204:P212)</f>
        <v>744</v>
      </c>
    </row>
    <row r="219" spans="1:18" s="11" customFormat="1" x14ac:dyDescent="0.2">
      <c r="A219" s="9" t="s">
        <v>174</v>
      </c>
      <c r="B219" s="10" t="s">
        <v>180</v>
      </c>
      <c r="C219" s="11" t="s">
        <v>85</v>
      </c>
      <c r="D219" s="11" t="s">
        <v>41</v>
      </c>
      <c r="E219" s="11">
        <v>8</v>
      </c>
      <c r="F219" s="11">
        <v>1</v>
      </c>
      <c r="G219" s="11">
        <v>20</v>
      </c>
      <c r="H219" s="11">
        <v>16</v>
      </c>
      <c r="I219" s="12">
        <f t="shared" si="107"/>
        <v>32</v>
      </c>
      <c r="L219" s="13"/>
      <c r="M219" s="14">
        <f t="shared" si="108"/>
        <v>0</v>
      </c>
      <c r="N219" s="14"/>
      <c r="O219" s="15">
        <f t="shared" si="109"/>
        <v>72</v>
      </c>
      <c r="P219" s="16">
        <v>72</v>
      </c>
      <c r="Q219" s="16"/>
    </row>
    <row r="220" spans="1:18" s="11" customFormat="1" x14ac:dyDescent="0.2">
      <c r="A220" s="9" t="s">
        <v>181</v>
      </c>
      <c r="B220" s="10" t="s">
        <v>125</v>
      </c>
      <c r="C220" s="11" t="s">
        <v>85</v>
      </c>
      <c r="D220" s="11" t="s">
        <v>41</v>
      </c>
      <c r="E220" s="11">
        <v>8</v>
      </c>
      <c r="F220" s="11">
        <v>0</v>
      </c>
      <c r="G220" s="11">
        <v>20</v>
      </c>
      <c r="H220" s="11">
        <v>19</v>
      </c>
      <c r="I220" s="12">
        <f t="shared" si="107"/>
        <v>8</v>
      </c>
      <c r="L220" s="13">
        <f>(J220-K220)*E220</f>
        <v>0</v>
      </c>
      <c r="M220" s="14">
        <f t="shared" si="108"/>
        <v>0</v>
      </c>
      <c r="N220" s="14">
        <f>IF(K220=1,E220*5,0)</f>
        <v>0</v>
      </c>
      <c r="O220" s="15">
        <f t="shared" si="109"/>
        <v>24</v>
      </c>
      <c r="P220" s="16" t="s">
        <v>138</v>
      </c>
      <c r="Q220" s="16"/>
    </row>
    <row r="221" spans="1:18" s="11" customFormat="1" x14ac:dyDescent="0.2">
      <c r="A221" s="9" t="s">
        <v>182</v>
      </c>
      <c r="B221" s="10" t="s">
        <v>125</v>
      </c>
      <c r="C221" s="11" t="s">
        <v>85</v>
      </c>
      <c r="D221" s="11" t="s">
        <v>41</v>
      </c>
      <c r="E221" s="11">
        <v>8</v>
      </c>
      <c r="F221" s="11">
        <v>0</v>
      </c>
      <c r="G221" s="11">
        <v>20</v>
      </c>
      <c r="H221" s="11">
        <v>16</v>
      </c>
      <c r="I221" s="12">
        <f t="shared" si="107"/>
        <v>32</v>
      </c>
      <c r="L221" s="13">
        <f>(J221-K221)*E221</f>
        <v>0</v>
      </c>
      <c r="M221" s="14">
        <f t="shared" si="108"/>
        <v>0</v>
      </c>
      <c r="N221" s="14">
        <f>IF(K221=1,E221*5,0)</f>
        <v>0</v>
      </c>
      <c r="O221" s="15">
        <f t="shared" si="109"/>
        <v>48</v>
      </c>
      <c r="P221" s="16">
        <v>48</v>
      </c>
      <c r="Q221" s="16"/>
    </row>
    <row r="222" spans="1:18" s="11" customFormat="1" x14ac:dyDescent="0.2">
      <c r="A222" s="9" t="s">
        <v>193</v>
      </c>
      <c r="B222" s="10" t="s">
        <v>111</v>
      </c>
      <c r="C222" s="11" t="s">
        <v>85</v>
      </c>
      <c r="D222" s="11" t="s">
        <v>41</v>
      </c>
      <c r="E222" s="11">
        <v>8</v>
      </c>
      <c r="F222" s="11">
        <v>0</v>
      </c>
      <c r="G222" s="11">
        <v>26</v>
      </c>
      <c r="H222" s="11">
        <v>13</v>
      </c>
      <c r="I222" s="12">
        <f>(G222-H222)*E222</f>
        <v>104</v>
      </c>
      <c r="L222" s="13">
        <f>(J222-K222)*E222</f>
        <v>0</v>
      </c>
      <c r="M222" s="14">
        <f>IF(H222=1,E222*3,0)</f>
        <v>0</v>
      </c>
      <c r="N222" s="14">
        <f>IF(K222=1,E222*5,0)</f>
        <v>0</v>
      </c>
      <c r="O222" s="15">
        <f>IF(F222=0,MAX(I222,L222)+E222*2+MAX(M222,N222),MAX(I222,L222)+E222*5+MAX(M222,N222))</f>
        <v>120</v>
      </c>
      <c r="P222" s="16">
        <v>120</v>
      </c>
      <c r="Q222" s="16"/>
    </row>
    <row r="223" spans="1:18" s="11" customFormat="1" x14ac:dyDescent="0.2">
      <c r="A223" s="9" t="s">
        <v>207</v>
      </c>
      <c r="B223" s="10" t="s">
        <v>136</v>
      </c>
      <c r="C223" s="11" t="s">
        <v>85</v>
      </c>
      <c r="D223" s="11" t="s">
        <v>41</v>
      </c>
      <c r="E223" s="11">
        <v>8</v>
      </c>
      <c r="F223" s="11">
        <v>0</v>
      </c>
      <c r="G223" s="11">
        <v>20</v>
      </c>
      <c r="H223" s="11">
        <v>15</v>
      </c>
      <c r="I223" s="12">
        <f>(G223-H223)*E223</f>
        <v>40</v>
      </c>
      <c r="L223" s="13">
        <f>(J223-K223)*E223</f>
        <v>0</v>
      </c>
      <c r="M223" s="14">
        <f>IF(H223=1,E223*3,0)</f>
        <v>0</v>
      </c>
      <c r="N223" s="14">
        <f>IF(K223=1,E223*5,0)</f>
        <v>0</v>
      </c>
      <c r="O223" s="15">
        <f>IF(F223=0,MAX(I223,L223)+E223*2+MAX(M223,N223),MAX(I223,L223)+E223*5+MAX(M223,N223))</f>
        <v>56</v>
      </c>
      <c r="P223" s="16">
        <v>56</v>
      </c>
      <c r="Q223" s="9"/>
    </row>
    <row r="224" spans="1:18" s="11" customFormat="1" x14ac:dyDescent="0.2">
      <c r="A224" s="9" t="s">
        <v>202</v>
      </c>
      <c r="B224" s="10" t="s">
        <v>136</v>
      </c>
      <c r="C224" s="11" t="s">
        <v>85</v>
      </c>
      <c r="D224" s="11" t="s">
        <v>41</v>
      </c>
      <c r="E224" s="11">
        <v>8</v>
      </c>
      <c r="F224" s="11">
        <v>0</v>
      </c>
      <c r="G224" s="11">
        <v>20</v>
      </c>
      <c r="H224" s="11">
        <v>15</v>
      </c>
      <c r="I224" s="12">
        <f>(G224-H224)*E224</f>
        <v>40</v>
      </c>
      <c r="L224" s="13">
        <f>(J224-K224)*E224</f>
        <v>0</v>
      </c>
      <c r="M224" s="14">
        <f>IF(H224=1,E224*3,0)</f>
        <v>0</v>
      </c>
      <c r="N224" s="14">
        <f>IF(K224=1,E224*5,0)</f>
        <v>0</v>
      </c>
      <c r="O224" s="15">
        <f>IF(F224=0,MAX(I224,L224)+E224*2+MAX(M224,N224),MAX(I224,L224)+E224*5+MAX(M224,N224))</f>
        <v>56</v>
      </c>
      <c r="P224" s="16">
        <v>56</v>
      </c>
      <c r="Q224" s="9"/>
    </row>
    <row r="225" spans="1:20" s="11" customFormat="1" x14ac:dyDescent="0.2">
      <c r="A225" s="9"/>
      <c r="B225" s="10"/>
      <c r="I225" s="12"/>
      <c r="L225" s="13"/>
      <c r="M225" s="14"/>
      <c r="N225" s="14"/>
      <c r="O225" s="15"/>
      <c r="P225" s="16" t="s">
        <v>26</v>
      </c>
      <c r="Q225" s="16"/>
    </row>
    <row r="226" spans="1:20" s="11" customFormat="1" x14ac:dyDescent="0.2">
      <c r="A226" s="10"/>
      <c r="I226" s="12"/>
      <c r="L226" s="13"/>
      <c r="M226" s="14"/>
      <c r="N226" s="14"/>
      <c r="O226" s="12"/>
      <c r="P226" s="16"/>
      <c r="Q226" s="16"/>
    </row>
    <row r="227" spans="1:20" s="11" customFormat="1" x14ac:dyDescent="0.2">
      <c r="A227" s="10"/>
      <c r="I227" s="12"/>
      <c r="L227" s="13"/>
      <c r="M227" s="14"/>
      <c r="N227" s="14"/>
      <c r="O227" s="12"/>
      <c r="P227" s="16"/>
      <c r="Q227" s="16"/>
    </row>
    <row r="228" spans="1:20" s="11" customFormat="1" x14ac:dyDescent="0.2">
      <c r="A228" s="9" t="s">
        <v>150</v>
      </c>
      <c r="B228" s="10" t="s">
        <v>25</v>
      </c>
      <c r="C228" s="11" t="s">
        <v>51</v>
      </c>
      <c r="D228" s="11" t="s">
        <v>151</v>
      </c>
      <c r="E228" s="11">
        <v>6</v>
      </c>
      <c r="F228" s="11">
        <v>0</v>
      </c>
      <c r="G228" s="11">
        <v>0</v>
      </c>
      <c r="H228" s="11">
        <v>0</v>
      </c>
      <c r="I228" s="12">
        <f t="shared" ref="I228:I233" si="110">(G228-H228)*E228</f>
        <v>0</v>
      </c>
      <c r="L228" s="13">
        <f>(J228-K228)*E228</f>
        <v>0</v>
      </c>
      <c r="M228" s="14">
        <f t="shared" ref="M228:M233" si="111">IF(H228=1,E228*3,0)</f>
        <v>0</v>
      </c>
      <c r="N228" s="14">
        <f t="shared" ref="N228:N233" si="112">IF(K228=1,E228*5,0)</f>
        <v>0</v>
      </c>
      <c r="O228" s="15">
        <f t="shared" ref="O228:O233" si="113">IF(F228=0,MAX(I228,L228)+E228*2+MAX(M228,N228),MAX(I228,L228)+E228*5+MAX(M228,N228))</f>
        <v>12</v>
      </c>
      <c r="P228" s="16"/>
      <c r="Q228" s="16"/>
    </row>
    <row r="229" spans="1:20" s="11" customFormat="1" x14ac:dyDescent="0.2">
      <c r="A229" s="9" t="s">
        <v>150</v>
      </c>
      <c r="B229" s="10" t="s">
        <v>25</v>
      </c>
      <c r="C229" s="11" t="s">
        <v>51</v>
      </c>
      <c r="D229" s="11" t="s">
        <v>151</v>
      </c>
      <c r="E229" s="11">
        <v>6</v>
      </c>
      <c r="F229" s="11">
        <v>0</v>
      </c>
      <c r="G229" s="11">
        <v>0</v>
      </c>
      <c r="H229" s="11">
        <v>0</v>
      </c>
      <c r="I229" s="12">
        <f t="shared" si="110"/>
        <v>0</v>
      </c>
      <c r="J229" s="11">
        <v>0</v>
      </c>
      <c r="K229" s="11">
        <v>0</v>
      </c>
      <c r="L229" s="13">
        <f>(J229-K229)*E229</f>
        <v>0</v>
      </c>
      <c r="M229" s="14">
        <f t="shared" si="111"/>
        <v>0</v>
      </c>
      <c r="N229" s="14">
        <f t="shared" si="112"/>
        <v>0</v>
      </c>
      <c r="O229" s="15">
        <f t="shared" si="113"/>
        <v>12</v>
      </c>
      <c r="P229" s="16"/>
      <c r="Q229" s="16"/>
    </row>
    <row r="230" spans="1:20" s="11" customFormat="1" x14ac:dyDescent="0.2">
      <c r="A230" s="9" t="s">
        <v>150</v>
      </c>
      <c r="B230" s="10" t="s">
        <v>25</v>
      </c>
      <c r="C230" s="11" t="s">
        <v>51</v>
      </c>
      <c r="D230" s="11" t="s">
        <v>151</v>
      </c>
      <c r="E230" s="11">
        <v>6</v>
      </c>
      <c r="F230" s="11">
        <v>0</v>
      </c>
      <c r="G230" s="11">
        <v>0</v>
      </c>
      <c r="H230" s="11">
        <v>0</v>
      </c>
      <c r="I230" s="12">
        <f t="shared" si="110"/>
        <v>0</v>
      </c>
      <c r="J230" s="11">
        <v>0</v>
      </c>
      <c r="K230" s="11">
        <v>0</v>
      </c>
      <c r="L230" s="13">
        <f>(J230-K230)*E230</f>
        <v>0</v>
      </c>
      <c r="M230" s="14">
        <f t="shared" si="111"/>
        <v>0</v>
      </c>
      <c r="N230" s="14">
        <f t="shared" si="112"/>
        <v>0</v>
      </c>
      <c r="O230" s="15">
        <f t="shared" si="113"/>
        <v>12</v>
      </c>
      <c r="P230" s="16"/>
      <c r="Q230" s="16">
        <f>SUM(P216:P224)</f>
        <v>728</v>
      </c>
    </row>
    <row r="231" spans="1:20" s="11" customFormat="1" x14ac:dyDescent="0.2">
      <c r="A231" s="9" t="s">
        <v>150</v>
      </c>
      <c r="B231" s="10" t="s">
        <v>25</v>
      </c>
      <c r="C231" s="11" t="s">
        <v>51</v>
      </c>
      <c r="D231" s="11" t="s">
        <v>151</v>
      </c>
      <c r="E231" s="11">
        <v>6</v>
      </c>
      <c r="F231" s="11">
        <v>0</v>
      </c>
      <c r="G231" s="11">
        <v>0</v>
      </c>
      <c r="H231" s="11">
        <v>0</v>
      </c>
      <c r="I231" s="12">
        <f t="shared" si="110"/>
        <v>0</v>
      </c>
      <c r="J231" s="11">
        <v>0</v>
      </c>
      <c r="K231" s="11">
        <v>0</v>
      </c>
      <c r="L231" s="13">
        <f t="shared" ref="L231:L237" si="114">(J231-K231)*E231</f>
        <v>0</v>
      </c>
      <c r="M231" s="14">
        <f t="shared" si="111"/>
        <v>0</v>
      </c>
      <c r="N231" s="14">
        <f t="shared" si="112"/>
        <v>0</v>
      </c>
      <c r="O231" s="15">
        <f t="shared" si="113"/>
        <v>12</v>
      </c>
      <c r="P231" s="16"/>
      <c r="Q231" s="33"/>
    </row>
    <row r="232" spans="1:20" s="11" customFormat="1" x14ac:dyDescent="0.2">
      <c r="A232" s="9" t="s">
        <v>161</v>
      </c>
      <c r="B232" s="10" t="s">
        <v>56</v>
      </c>
      <c r="C232" s="11" t="s">
        <v>51</v>
      </c>
      <c r="D232" s="11" t="s">
        <v>47</v>
      </c>
      <c r="E232" s="11">
        <v>20</v>
      </c>
      <c r="F232" s="11">
        <v>0</v>
      </c>
      <c r="G232" s="11">
        <v>0</v>
      </c>
      <c r="H232" s="11">
        <v>0</v>
      </c>
      <c r="I232" s="12">
        <f t="shared" si="110"/>
        <v>0</v>
      </c>
      <c r="J232" s="11">
        <v>0</v>
      </c>
      <c r="K232" s="11">
        <v>0</v>
      </c>
      <c r="L232" s="13">
        <f t="shared" si="114"/>
        <v>0</v>
      </c>
      <c r="M232" s="14">
        <f t="shared" si="111"/>
        <v>0</v>
      </c>
      <c r="N232" s="14">
        <f t="shared" si="112"/>
        <v>0</v>
      </c>
      <c r="O232" s="15">
        <f t="shared" si="113"/>
        <v>40</v>
      </c>
      <c r="P232" s="16"/>
      <c r="Q232" s="33"/>
      <c r="T232" s="11">
        <v>120</v>
      </c>
    </row>
    <row r="233" spans="1:20" s="11" customFormat="1" x14ac:dyDescent="0.2">
      <c r="A233" s="9" t="s">
        <v>164</v>
      </c>
      <c r="B233" s="10" t="s">
        <v>80</v>
      </c>
      <c r="C233" s="11" t="s">
        <v>51</v>
      </c>
      <c r="D233" s="11" t="s">
        <v>47</v>
      </c>
      <c r="E233" s="11">
        <v>20</v>
      </c>
      <c r="F233" s="11">
        <v>0</v>
      </c>
      <c r="G233" s="11">
        <v>0</v>
      </c>
      <c r="H233" s="11">
        <v>0</v>
      </c>
      <c r="I233" s="12">
        <f t="shared" si="110"/>
        <v>0</v>
      </c>
      <c r="J233" s="11">
        <v>0</v>
      </c>
      <c r="K233" s="11">
        <v>0</v>
      </c>
      <c r="L233" s="13">
        <f t="shared" si="114"/>
        <v>0</v>
      </c>
      <c r="M233" s="14">
        <f t="shared" si="111"/>
        <v>0</v>
      </c>
      <c r="N233" s="14">
        <f t="shared" si="112"/>
        <v>0</v>
      </c>
      <c r="O233" s="15">
        <f t="shared" si="113"/>
        <v>40</v>
      </c>
      <c r="P233" s="16"/>
      <c r="Q233" s="16"/>
      <c r="T233" s="11">
        <v>176</v>
      </c>
    </row>
    <row r="234" spans="1:20" s="11" customFormat="1" x14ac:dyDescent="0.2">
      <c r="A234" s="9" t="s">
        <v>174</v>
      </c>
      <c r="B234" s="10" t="s">
        <v>172</v>
      </c>
      <c r="C234" s="11" t="s">
        <v>51</v>
      </c>
      <c r="D234" s="11" t="s">
        <v>173</v>
      </c>
      <c r="E234" s="11">
        <v>15</v>
      </c>
      <c r="F234" s="11">
        <v>0</v>
      </c>
      <c r="G234" s="11">
        <v>0</v>
      </c>
      <c r="H234" s="11">
        <v>0</v>
      </c>
      <c r="I234" s="12">
        <f>(G234-H234)*E234</f>
        <v>0</v>
      </c>
      <c r="J234" s="11">
        <v>0</v>
      </c>
      <c r="K234" s="11">
        <v>0</v>
      </c>
      <c r="L234" s="13">
        <f t="shared" si="114"/>
        <v>0</v>
      </c>
      <c r="M234" s="14">
        <f>IF(H234=1,E234*3,0)</f>
        <v>0</v>
      </c>
      <c r="N234" s="14">
        <f>IF(K234=1,E234*5,0)</f>
        <v>0</v>
      </c>
      <c r="O234" s="15">
        <f>IF(F234=0,MAX(I234,L234)+E234*2+MAX(M234,N234),MAX(I234,L234)+E234*5+MAX(M234,N234))</f>
        <v>30</v>
      </c>
      <c r="P234" s="16"/>
      <c r="Q234" s="16"/>
      <c r="T234" s="11">
        <v>72</v>
      </c>
    </row>
    <row r="235" spans="1:20" s="11" customFormat="1" x14ac:dyDescent="0.2">
      <c r="A235" s="9" t="s">
        <v>178</v>
      </c>
      <c r="B235" s="10" t="s">
        <v>91</v>
      </c>
      <c r="C235" s="11" t="s">
        <v>51</v>
      </c>
      <c r="D235" s="11" t="s">
        <v>47</v>
      </c>
      <c r="E235" s="11">
        <v>20</v>
      </c>
      <c r="F235" s="11">
        <v>0</v>
      </c>
      <c r="G235" s="11">
        <v>0</v>
      </c>
      <c r="H235" s="11">
        <v>0</v>
      </c>
      <c r="I235" s="12">
        <f>(G235-H235)*E235</f>
        <v>0</v>
      </c>
      <c r="J235" s="11">
        <v>0</v>
      </c>
      <c r="K235" s="11">
        <v>0</v>
      </c>
      <c r="L235" s="13">
        <f t="shared" si="114"/>
        <v>0</v>
      </c>
      <c r="M235" s="14">
        <f>IF(H235=1,E235*3,0)</f>
        <v>0</v>
      </c>
      <c r="N235" s="14">
        <f>IF(K235=1,E235*5,0)</f>
        <v>0</v>
      </c>
      <c r="O235" s="15">
        <f>IF(F235=0,MAX(I235,L235)+E235*2+MAX(M235,N235),MAX(I235,L235)+E235*5+MAX(M235,N235))</f>
        <v>40</v>
      </c>
      <c r="P235" s="16"/>
      <c r="Q235" s="16"/>
      <c r="T235" s="11">
        <v>24</v>
      </c>
    </row>
    <row r="236" spans="1:20" s="11" customFormat="1" x14ac:dyDescent="0.2">
      <c r="A236" s="9" t="s">
        <v>178</v>
      </c>
      <c r="B236" s="10" t="s">
        <v>91</v>
      </c>
      <c r="C236" s="11" t="s">
        <v>51</v>
      </c>
      <c r="D236" s="11" t="s">
        <v>173</v>
      </c>
      <c r="E236" s="11">
        <v>20</v>
      </c>
      <c r="F236" s="11">
        <v>0</v>
      </c>
      <c r="G236" s="11">
        <v>0</v>
      </c>
      <c r="H236" s="11">
        <v>0</v>
      </c>
      <c r="I236" s="12">
        <f>(G236-H236)*E236</f>
        <v>0</v>
      </c>
      <c r="J236" s="11">
        <v>0</v>
      </c>
      <c r="K236" s="11">
        <v>0</v>
      </c>
      <c r="L236" s="13">
        <f t="shared" si="114"/>
        <v>0</v>
      </c>
      <c r="M236" s="14">
        <f>IF(H236=1,E236*3,0)</f>
        <v>0</v>
      </c>
      <c r="N236" s="14">
        <f>IF(K236=1,E236*5,0)</f>
        <v>0</v>
      </c>
      <c r="O236" s="15">
        <f>IF(F236=0,MAX(I236,L236)+E236*2+MAX(M236,N236),MAX(I236,L236)+E236*5+MAX(M236,N236))</f>
        <v>40</v>
      </c>
      <c r="P236" s="16"/>
      <c r="Q236" s="16"/>
      <c r="T236" s="11">
        <v>144</v>
      </c>
    </row>
    <row r="237" spans="1:20" s="11" customFormat="1" x14ac:dyDescent="0.2">
      <c r="A237" s="9" t="s">
        <v>208</v>
      </c>
      <c r="B237" s="10" t="s">
        <v>209</v>
      </c>
      <c r="C237" s="11" t="s">
        <v>51</v>
      </c>
      <c r="D237" s="11" t="s">
        <v>210</v>
      </c>
      <c r="E237" s="11">
        <v>20</v>
      </c>
      <c r="F237" s="11">
        <v>0</v>
      </c>
      <c r="G237" s="11">
        <v>0</v>
      </c>
      <c r="H237" s="11">
        <v>0</v>
      </c>
      <c r="I237" s="12">
        <f>(G237-H237)*E237</f>
        <v>0</v>
      </c>
      <c r="J237" s="11">
        <v>0</v>
      </c>
      <c r="K237" s="11">
        <v>0</v>
      </c>
      <c r="L237" s="13">
        <f t="shared" si="114"/>
        <v>0</v>
      </c>
      <c r="M237" s="14">
        <f>IF(H237=1,E237*3,0)</f>
        <v>0</v>
      </c>
      <c r="N237" s="14">
        <f>IF(K237=1,E237*5,0)</f>
        <v>0</v>
      </c>
      <c r="O237" s="15">
        <f>IF(F237=0,MAX(I237,L237)+E237*2+MAX(M237,N237),MAX(I237,L237)+E237*5+MAX(M237,N237))</f>
        <v>40</v>
      </c>
      <c r="P237" s="16"/>
      <c r="Q237" s="16"/>
      <c r="T237" s="11">
        <v>80</v>
      </c>
    </row>
    <row r="238" spans="1:20" s="11" customFormat="1" x14ac:dyDescent="0.2">
      <c r="A238" s="10"/>
      <c r="I238" s="12"/>
      <c r="L238" s="13"/>
      <c r="M238" s="14"/>
      <c r="N238" s="14"/>
      <c r="O238" s="12"/>
      <c r="P238" s="16"/>
      <c r="Q238" s="16"/>
      <c r="T238" s="11">
        <v>80</v>
      </c>
    </row>
    <row r="239" spans="1:20" s="11" customFormat="1" x14ac:dyDescent="0.2">
      <c r="A239" s="9"/>
      <c r="B239" s="10"/>
      <c r="I239" s="12"/>
      <c r="L239" s="13"/>
      <c r="M239" s="14"/>
      <c r="N239" s="14"/>
      <c r="O239" s="15"/>
      <c r="P239" s="16"/>
      <c r="Q239" s="16"/>
      <c r="S239" s="11">
        <v>30</v>
      </c>
    </row>
    <row r="240" spans="1:20" s="11" customFormat="1" x14ac:dyDescent="0.2">
      <c r="A240" s="9" t="s">
        <v>165</v>
      </c>
      <c r="B240" s="10" t="s">
        <v>169</v>
      </c>
      <c r="C240" s="11" t="s">
        <v>54</v>
      </c>
      <c r="D240" s="11" t="s">
        <v>41</v>
      </c>
      <c r="E240" s="11">
        <v>8</v>
      </c>
      <c r="F240" s="11">
        <v>1</v>
      </c>
      <c r="G240" s="11">
        <v>20</v>
      </c>
      <c r="H240" s="11">
        <v>10</v>
      </c>
      <c r="I240" s="12">
        <f t="shared" ref="I240:I247" si="115">(G240-H240)*E240</f>
        <v>80</v>
      </c>
      <c r="L240" s="13">
        <f t="shared" ref="L240:L247" si="116">(J240-K240)*E240</f>
        <v>0</v>
      </c>
      <c r="M240" s="14">
        <f t="shared" ref="M240:M247" si="117">IF(H240=1,E240*3,0)</f>
        <v>0</v>
      </c>
      <c r="N240" s="14">
        <f t="shared" ref="N240:N247" si="118">IF(K240=1,E240*5,0)</f>
        <v>0</v>
      </c>
      <c r="O240" s="15">
        <f t="shared" ref="O240:O247" si="119">IF(F240=0,MAX(I240,L240)+E240*2+MAX(M240,N240),MAX(I240,L240)+E240*5+MAX(M240,N240))</f>
        <v>120</v>
      </c>
      <c r="P240" s="16">
        <v>120</v>
      </c>
      <c r="Q240" s="16"/>
      <c r="S240" s="11">
        <f>SUM(S239)</f>
        <v>30</v>
      </c>
      <c r="T240" s="11">
        <f>SUM(T232:T239)</f>
        <v>696</v>
      </c>
    </row>
    <row r="241" spans="1:17" s="11" customFormat="1" x14ac:dyDescent="0.2">
      <c r="A241" s="9" t="s">
        <v>168</v>
      </c>
      <c r="B241" s="10" t="s">
        <v>169</v>
      </c>
      <c r="C241" s="11" t="s">
        <v>54</v>
      </c>
      <c r="D241" s="11" t="s">
        <v>41</v>
      </c>
      <c r="E241" s="11">
        <v>8</v>
      </c>
      <c r="F241" s="11">
        <v>1</v>
      </c>
      <c r="G241" s="11">
        <v>20</v>
      </c>
      <c r="H241" s="11">
        <v>3</v>
      </c>
      <c r="I241" s="12">
        <f t="shared" si="115"/>
        <v>136</v>
      </c>
      <c r="L241" s="13">
        <f t="shared" si="116"/>
        <v>0</v>
      </c>
      <c r="M241" s="14">
        <f t="shared" si="117"/>
        <v>0</v>
      </c>
      <c r="N241" s="14">
        <f t="shared" si="118"/>
        <v>0</v>
      </c>
      <c r="O241" s="15">
        <f t="shared" si="119"/>
        <v>176</v>
      </c>
      <c r="P241" s="16">
        <v>176</v>
      </c>
      <c r="Q241" s="16"/>
    </row>
    <row r="242" spans="1:17" s="11" customFormat="1" x14ac:dyDescent="0.2">
      <c r="A242" s="9" t="s">
        <v>181</v>
      </c>
      <c r="B242" s="10" t="s">
        <v>125</v>
      </c>
      <c r="C242" s="11" t="s">
        <v>54</v>
      </c>
      <c r="D242" s="11" t="s">
        <v>41</v>
      </c>
      <c r="E242" s="11">
        <v>8</v>
      </c>
      <c r="F242" s="11">
        <v>0</v>
      </c>
      <c r="G242" s="11">
        <v>20</v>
      </c>
      <c r="H242" s="11">
        <v>13</v>
      </c>
      <c r="I242" s="12">
        <f t="shared" si="115"/>
        <v>56</v>
      </c>
      <c r="L242" s="13">
        <f t="shared" si="116"/>
        <v>0</v>
      </c>
      <c r="M242" s="14">
        <f t="shared" si="117"/>
        <v>0</v>
      </c>
      <c r="N242" s="14">
        <f t="shared" si="118"/>
        <v>0</v>
      </c>
      <c r="O242" s="15">
        <f t="shared" si="119"/>
        <v>72</v>
      </c>
      <c r="P242" s="16">
        <v>72</v>
      </c>
      <c r="Q242" s="16"/>
    </row>
    <row r="243" spans="1:17" s="11" customFormat="1" x14ac:dyDescent="0.2">
      <c r="A243" s="9" t="s">
        <v>182</v>
      </c>
      <c r="B243" s="10" t="s">
        <v>125</v>
      </c>
      <c r="C243" s="11" t="s">
        <v>54</v>
      </c>
      <c r="D243" s="11" t="s">
        <v>41</v>
      </c>
      <c r="E243" s="11">
        <v>8</v>
      </c>
      <c r="F243" s="11">
        <v>0</v>
      </c>
      <c r="G243" s="11">
        <v>20</v>
      </c>
      <c r="H243" s="11">
        <v>19</v>
      </c>
      <c r="I243" s="12">
        <f t="shared" si="115"/>
        <v>8</v>
      </c>
      <c r="L243" s="13">
        <f t="shared" si="116"/>
        <v>0</v>
      </c>
      <c r="M243" s="14">
        <f t="shared" si="117"/>
        <v>0</v>
      </c>
      <c r="N243" s="14">
        <f t="shared" si="118"/>
        <v>0</v>
      </c>
      <c r="O243" s="15">
        <f t="shared" si="119"/>
        <v>24</v>
      </c>
      <c r="P243" s="16">
        <v>24</v>
      </c>
      <c r="Q243" s="33"/>
    </row>
    <row r="244" spans="1:17" s="11" customFormat="1" x14ac:dyDescent="0.2">
      <c r="A244" s="9" t="s">
        <v>193</v>
      </c>
      <c r="B244" s="10" t="s">
        <v>111</v>
      </c>
      <c r="C244" s="11" t="s">
        <v>54</v>
      </c>
      <c r="D244" s="11" t="s">
        <v>41</v>
      </c>
      <c r="E244" s="11">
        <v>8</v>
      </c>
      <c r="F244" s="11">
        <v>0</v>
      </c>
      <c r="G244" s="11">
        <v>26</v>
      </c>
      <c r="H244" s="11">
        <v>10</v>
      </c>
      <c r="I244" s="12">
        <f t="shared" si="115"/>
        <v>128</v>
      </c>
      <c r="L244" s="13">
        <f t="shared" si="116"/>
        <v>0</v>
      </c>
      <c r="M244" s="14">
        <f t="shared" si="117"/>
        <v>0</v>
      </c>
      <c r="N244" s="14">
        <f t="shared" si="118"/>
        <v>0</v>
      </c>
      <c r="O244" s="15">
        <f t="shared" si="119"/>
        <v>144</v>
      </c>
      <c r="P244" s="16">
        <v>144</v>
      </c>
      <c r="Q244" s="16"/>
    </row>
    <row r="245" spans="1:17" s="11" customFormat="1" x14ac:dyDescent="0.2">
      <c r="A245" s="9" t="s">
        <v>207</v>
      </c>
      <c r="B245" s="10" t="s">
        <v>136</v>
      </c>
      <c r="C245" s="11" t="s">
        <v>54</v>
      </c>
      <c r="D245" s="11" t="s">
        <v>41</v>
      </c>
      <c r="E245" s="11">
        <v>8</v>
      </c>
      <c r="F245" s="11">
        <v>0</v>
      </c>
      <c r="G245" s="11">
        <v>20</v>
      </c>
      <c r="H245" s="11">
        <v>12</v>
      </c>
      <c r="I245" s="12">
        <f t="shared" si="115"/>
        <v>64</v>
      </c>
      <c r="L245" s="13">
        <f t="shared" si="116"/>
        <v>0</v>
      </c>
      <c r="M245" s="14">
        <f t="shared" si="117"/>
        <v>0</v>
      </c>
      <c r="N245" s="14">
        <f t="shared" si="118"/>
        <v>0</v>
      </c>
      <c r="O245" s="15">
        <f t="shared" si="119"/>
        <v>80</v>
      </c>
      <c r="P245" s="16">
        <v>80</v>
      </c>
      <c r="Q245" s="16"/>
    </row>
    <row r="246" spans="1:17" s="11" customFormat="1" x14ac:dyDescent="0.2">
      <c r="A246" s="9" t="s">
        <v>202</v>
      </c>
      <c r="B246" s="10" t="s">
        <v>136</v>
      </c>
      <c r="C246" s="11" t="s">
        <v>54</v>
      </c>
      <c r="D246" s="11" t="s">
        <v>41</v>
      </c>
      <c r="E246" s="11">
        <v>8</v>
      </c>
      <c r="F246" s="11">
        <v>0</v>
      </c>
      <c r="G246" s="11">
        <v>20</v>
      </c>
      <c r="H246" s="11">
        <v>12</v>
      </c>
      <c r="I246" s="12">
        <f t="shared" si="115"/>
        <v>64</v>
      </c>
      <c r="L246" s="13">
        <f t="shared" si="116"/>
        <v>0</v>
      </c>
      <c r="M246" s="14">
        <f t="shared" si="117"/>
        <v>0</v>
      </c>
      <c r="N246" s="14">
        <f t="shared" si="118"/>
        <v>0</v>
      </c>
      <c r="O246" s="15">
        <f t="shared" si="119"/>
        <v>80</v>
      </c>
      <c r="P246" s="16">
        <v>80</v>
      </c>
      <c r="Q246" s="16"/>
    </row>
    <row r="247" spans="1:17" s="11" customFormat="1" x14ac:dyDescent="0.2">
      <c r="A247" s="9" t="s">
        <v>205</v>
      </c>
      <c r="B247" s="10" t="s">
        <v>211</v>
      </c>
      <c r="C247" s="11" t="s">
        <v>54</v>
      </c>
      <c r="D247" s="11" t="s">
        <v>47</v>
      </c>
      <c r="E247" s="11">
        <v>15</v>
      </c>
      <c r="F247" s="11">
        <v>0</v>
      </c>
      <c r="G247" s="11">
        <v>9</v>
      </c>
      <c r="H247" s="11">
        <v>9</v>
      </c>
      <c r="I247" s="12">
        <f t="shared" si="115"/>
        <v>0</v>
      </c>
      <c r="L247" s="13">
        <f t="shared" si="116"/>
        <v>0</v>
      </c>
      <c r="M247" s="14">
        <f t="shared" si="117"/>
        <v>0</v>
      </c>
      <c r="N247" s="14">
        <f t="shared" si="118"/>
        <v>0</v>
      </c>
      <c r="O247" s="15">
        <f t="shared" si="119"/>
        <v>30</v>
      </c>
      <c r="P247" s="16">
        <v>30</v>
      </c>
      <c r="Q247" s="16"/>
    </row>
    <row r="248" spans="1:17" s="11" customFormat="1" x14ac:dyDescent="0.2">
      <c r="A248" s="9"/>
      <c r="B248" s="10"/>
      <c r="I248" s="12"/>
      <c r="L248" s="13"/>
      <c r="M248" s="14"/>
      <c r="N248" s="14"/>
      <c r="O248" s="15"/>
      <c r="P248" s="16" t="s">
        <v>26</v>
      </c>
      <c r="Q248" s="16"/>
    </row>
    <row r="249" spans="1:17" s="11" customFormat="1" x14ac:dyDescent="0.2">
      <c r="A249" s="10"/>
      <c r="I249" s="12"/>
      <c r="L249" s="13"/>
      <c r="M249" s="14"/>
      <c r="N249" s="14"/>
      <c r="O249" s="12"/>
      <c r="P249" s="16"/>
      <c r="Q249" s="16"/>
    </row>
    <row r="250" spans="1:17" s="11" customFormat="1" x14ac:dyDescent="0.2">
      <c r="A250" s="10"/>
      <c r="I250" s="12"/>
      <c r="L250" s="13"/>
      <c r="M250" s="14"/>
      <c r="N250" s="14"/>
      <c r="O250" s="12"/>
      <c r="P250" s="16"/>
      <c r="Q250" s="16"/>
    </row>
    <row r="251" spans="1:17" s="11" customFormat="1" x14ac:dyDescent="0.2">
      <c r="A251" s="9" t="s">
        <v>177</v>
      </c>
      <c r="B251" s="10" t="s">
        <v>76</v>
      </c>
      <c r="C251" s="11" t="s">
        <v>78</v>
      </c>
      <c r="D251" s="11" t="s">
        <v>163</v>
      </c>
      <c r="E251" s="11">
        <v>18</v>
      </c>
      <c r="F251" s="11">
        <v>0</v>
      </c>
      <c r="G251" s="11">
        <v>11</v>
      </c>
      <c r="H251" s="11">
        <v>9</v>
      </c>
      <c r="I251" s="12">
        <f t="shared" ref="I251:I258" si="120">(G251-H251)*E251</f>
        <v>36</v>
      </c>
      <c r="L251" s="13">
        <f t="shared" ref="L251:L260" si="121">(J251-K251)*E251</f>
        <v>0</v>
      </c>
      <c r="M251" s="14">
        <f>IF(H251=1,E251*3,0)</f>
        <v>0</v>
      </c>
      <c r="N251" s="14">
        <f t="shared" ref="N251:N258" si="122">IF(K251=1,E251*5,0)</f>
        <v>0</v>
      </c>
      <c r="O251" s="15">
        <f t="shared" ref="O251:O258" si="123">IF(F251=0,MAX(I251,L251)+E251*2+MAX(M251,N251),MAX(I251,L251)+E251*5+MAX(M251,N251))</f>
        <v>72</v>
      </c>
      <c r="P251" s="16">
        <v>72</v>
      </c>
      <c r="Q251" s="16"/>
    </row>
    <row r="252" spans="1:17" s="11" customFormat="1" x14ac:dyDescent="0.2">
      <c r="A252" s="9" t="s">
        <v>176</v>
      </c>
      <c r="B252" s="10" t="s">
        <v>43</v>
      </c>
      <c r="C252" s="11" t="s">
        <v>78</v>
      </c>
      <c r="D252" s="11" t="s">
        <v>163</v>
      </c>
      <c r="E252" s="11">
        <v>6</v>
      </c>
      <c r="F252" s="11">
        <v>0</v>
      </c>
      <c r="G252" s="11">
        <v>29</v>
      </c>
      <c r="H252" s="11">
        <v>24</v>
      </c>
      <c r="I252" s="12">
        <f t="shared" si="120"/>
        <v>30</v>
      </c>
      <c r="J252" s="11">
        <v>0</v>
      </c>
      <c r="K252" s="11">
        <v>0</v>
      </c>
      <c r="L252" s="13">
        <f t="shared" si="121"/>
        <v>0</v>
      </c>
      <c r="M252" s="14">
        <v>0</v>
      </c>
      <c r="N252" s="14">
        <f t="shared" si="122"/>
        <v>0</v>
      </c>
      <c r="O252" s="15">
        <f t="shared" si="123"/>
        <v>42</v>
      </c>
      <c r="P252" s="16">
        <v>42</v>
      </c>
      <c r="Q252" s="16"/>
    </row>
    <row r="253" spans="1:17" s="11" customFormat="1" x14ac:dyDescent="0.2">
      <c r="A253" s="9" t="s">
        <v>176</v>
      </c>
      <c r="B253" s="10" t="s">
        <v>43</v>
      </c>
      <c r="C253" s="11" t="s">
        <v>78</v>
      </c>
      <c r="D253" s="11" t="s">
        <v>163</v>
      </c>
      <c r="E253" s="11">
        <v>6</v>
      </c>
      <c r="F253" s="11">
        <v>0</v>
      </c>
      <c r="G253" s="11">
        <v>13</v>
      </c>
      <c r="H253" s="11">
        <v>11</v>
      </c>
      <c r="I253" s="12">
        <f t="shared" si="120"/>
        <v>12</v>
      </c>
      <c r="J253" s="11">
        <v>28</v>
      </c>
      <c r="K253" s="11">
        <v>24</v>
      </c>
      <c r="L253" s="13">
        <f t="shared" si="121"/>
        <v>24</v>
      </c>
      <c r="M253" s="14">
        <v>0</v>
      </c>
      <c r="N253" s="14">
        <f t="shared" si="122"/>
        <v>0</v>
      </c>
      <c r="O253" s="15">
        <f t="shared" si="123"/>
        <v>36</v>
      </c>
      <c r="P253" s="16"/>
      <c r="Q253" s="16">
        <f>SUM(P240:P247)</f>
        <v>726</v>
      </c>
    </row>
    <row r="254" spans="1:17" s="11" customFormat="1" x14ac:dyDescent="0.2">
      <c r="A254" s="9" t="s">
        <v>183</v>
      </c>
      <c r="B254" s="10" t="s">
        <v>43</v>
      </c>
      <c r="C254" s="11" t="s">
        <v>78</v>
      </c>
      <c r="D254" s="11" t="s">
        <v>140</v>
      </c>
      <c r="E254" s="11">
        <v>6</v>
      </c>
      <c r="F254" s="11">
        <v>0</v>
      </c>
      <c r="G254" s="11">
        <v>34</v>
      </c>
      <c r="H254" s="11">
        <v>34</v>
      </c>
      <c r="I254" s="12">
        <f t="shared" si="120"/>
        <v>0</v>
      </c>
      <c r="J254" s="11">
        <v>0</v>
      </c>
      <c r="K254" s="11">
        <v>0</v>
      </c>
      <c r="L254" s="13">
        <f t="shared" si="121"/>
        <v>0</v>
      </c>
      <c r="M254" s="14">
        <f>IF(H254=1,E254*3,0)</f>
        <v>0</v>
      </c>
      <c r="N254" s="14">
        <f t="shared" si="122"/>
        <v>0</v>
      </c>
      <c r="O254" s="15">
        <f t="shared" si="123"/>
        <v>12</v>
      </c>
      <c r="P254" s="16"/>
      <c r="Q254" s="33"/>
    </row>
    <row r="255" spans="1:17" s="11" customFormat="1" x14ac:dyDescent="0.2">
      <c r="A255" s="9" t="s">
        <v>183</v>
      </c>
      <c r="B255" s="10" t="s">
        <v>43</v>
      </c>
      <c r="C255" s="11" t="s">
        <v>78</v>
      </c>
      <c r="D255" s="11" t="s">
        <v>140</v>
      </c>
      <c r="E255" s="11">
        <v>6</v>
      </c>
      <c r="F255" s="11">
        <v>0</v>
      </c>
      <c r="G255" s="11">
        <v>10</v>
      </c>
      <c r="H255" s="11">
        <v>9</v>
      </c>
      <c r="I255" s="12">
        <f t="shared" si="120"/>
        <v>6</v>
      </c>
      <c r="J255" s="11">
        <v>53</v>
      </c>
      <c r="K255" s="11">
        <v>50</v>
      </c>
      <c r="L255" s="13">
        <f t="shared" si="121"/>
        <v>18</v>
      </c>
      <c r="M255" s="14">
        <f>IF(H255=1,E255*3,0)</f>
        <v>0</v>
      </c>
      <c r="N255" s="14">
        <f t="shared" si="122"/>
        <v>0</v>
      </c>
      <c r="O255" s="15">
        <f t="shared" si="123"/>
        <v>30</v>
      </c>
      <c r="P255" s="16">
        <v>30</v>
      </c>
      <c r="Q255" s="33"/>
    </row>
    <row r="256" spans="1:17" s="11" customFormat="1" x14ac:dyDescent="0.2">
      <c r="A256" s="9" t="s">
        <v>187</v>
      </c>
      <c r="B256" s="10" t="s">
        <v>162</v>
      </c>
      <c r="C256" s="11" t="s">
        <v>78</v>
      </c>
      <c r="D256" s="11" t="s">
        <v>163</v>
      </c>
      <c r="E256" s="11">
        <v>18</v>
      </c>
      <c r="F256" s="11">
        <v>0</v>
      </c>
      <c r="G256" s="11">
        <v>13</v>
      </c>
      <c r="H256" s="11">
        <v>9</v>
      </c>
      <c r="I256" s="12">
        <f t="shared" si="120"/>
        <v>72</v>
      </c>
      <c r="L256" s="13">
        <f t="shared" si="121"/>
        <v>0</v>
      </c>
      <c r="M256" s="14">
        <v>0</v>
      </c>
      <c r="N256" s="14">
        <f t="shared" si="122"/>
        <v>0</v>
      </c>
      <c r="O256" s="15">
        <f t="shared" si="123"/>
        <v>108</v>
      </c>
      <c r="P256" s="16">
        <v>108</v>
      </c>
      <c r="Q256" s="16"/>
    </row>
    <row r="257" spans="1:17" s="11" customFormat="1" x14ac:dyDescent="0.2">
      <c r="A257" s="9" t="s">
        <v>194</v>
      </c>
      <c r="B257" s="10" t="s">
        <v>195</v>
      </c>
      <c r="C257" s="11" t="s">
        <v>78</v>
      </c>
      <c r="D257" s="11" t="s">
        <v>163</v>
      </c>
      <c r="E257" s="11">
        <v>18</v>
      </c>
      <c r="F257" s="11">
        <v>0</v>
      </c>
      <c r="G257" s="11">
        <v>11</v>
      </c>
      <c r="H257" s="11">
        <v>7</v>
      </c>
      <c r="I257" s="12">
        <f t="shared" si="120"/>
        <v>72</v>
      </c>
      <c r="L257" s="13">
        <f t="shared" si="121"/>
        <v>0</v>
      </c>
      <c r="M257" s="14">
        <v>0</v>
      </c>
      <c r="N257" s="14">
        <f t="shared" si="122"/>
        <v>0</v>
      </c>
      <c r="O257" s="15">
        <f t="shared" si="123"/>
        <v>108</v>
      </c>
      <c r="P257" s="16">
        <v>108</v>
      </c>
      <c r="Q257" s="16"/>
    </row>
    <row r="258" spans="1:17" s="11" customFormat="1" x14ac:dyDescent="0.2">
      <c r="A258" s="9" t="s">
        <v>200</v>
      </c>
      <c r="B258" s="10" t="s">
        <v>201</v>
      </c>
      <c r="C258" s="11" t="s">
        <v>78</v>
      </c>
      <c r="D258" s="11" t="s">
        <v>163</v>
      </c>
      <c r="E258" s="11">
        <v>18</v>
      </c>
      <c r="F258" s="11">
        <v>0</v>
      </c>
      <c r="G258" s="11">
        <v>9</v>
      </c>
      <c r="H258" s="11">
        <v>7</v>
      </c>
      <c r="I258" s="12">
        <f t="shared" si="120"/>
        <v>36</v>
      </c>
      <c r="L258" s="13">
        <f t="shared" si="121"/>
        <v>0</v>
      </c>
      <c r="M258" s="14">
        <v>0</v>
      </c>
      <c r="N258" s="14">
        <f t="shared" si="122"/>
        <v>0</v>
      </c>
      <c r="O258" s="15">
        <f t="shared" si="123"/>
        <v>72</v>
      </c>
      <c r="P258" s="16">
        <v>72</v>
      </c>
      <c r="Q258" s="16"/>
    </row>
    <row r="259" spans="1:17" s="11" customFormat="1" x14ac:dyDescent="0.2">
      <c r="A259" s="9" t="s">
        <v>202</v>
      </c>
      <c r="B259" s="10" t="s">
        <v>25</v>
      </c>
      <c r="C259" s="11" t="s">
        <v>78</v>
      </c>
      <c r="D259" s="11" t="s">
        <v>163</v>
      </c>
      <c r="E259" s="11">
        <v>6</v>
      </c>
      <c r="F259" s="11">
        <v>0</v>
      </c>
      <c r="G259" s="11">
        <v>7</v>
      </c>
      <c r="H259" s="11">
        <v>7</v>
      </c>
      <c r="I259" s="12">
        <f>(G259-H259)*E259</f>
        <v>0</v>
      </c>
      <c r="J259" s="11">
        <v>49</v>
      </c>
      <c r="K259" s="11">
        <v>48</v>
      </c>
      <c r="L259" s="13">
        <f t="shared" si="121"/>
        <v>6</v>
      </c>
      <c r="M259" s="14">
        <f>IF(H259=1,E259*3,0)</f>
        <v>0</v>
      </c>
      <c r="N259" s="14">
        <f>IF(K259=1,E259*5,0)</f>
        <v>0</v>
      </c>
      <c r="O259" s="15">
        <f>IF(F259=0,MAX(I259,L259)+E259*2+MAX(M259,N259),MAX(I259,L259)+E259*5+MAX(M259,N259))</f>
        <v>18</v>
      </c>
      <c r="P259" s="16" t="s">
        <v>142</v>
      </c>
      <c r="Q259" s="16"/>
    </row>
    <row r="260" spans="1:17" s="11" customFormat="1" x14ac:dyDescent="0.2">
      <c r="A260" s="9" t="s">
        <v>205</v>
      </c>
      <c r="B260" s="10" t="s">
        <v>204</v>
      </c>
      <c r="C260" s="11" t="s">
        <v>78</v>
      </c>
      <c r="D260" s="11" t="s">
        <v>163</v>
      </c>
      <c r="E260" s="11">
        <v>18</v>
      </c>
      <c r="F260" s="11">
        <v>0</v>
      </c>
      <c r="G260" s="11">
        <v>9</v>
      </c>
      <c r="H260" s="11">
        <v>8</v>
      </c>
      <c r="I260" s="12">
        <f>(G260-H260)*E260</f>
        <v>18</v>
      </c>
      <c r="L260" s="13">
        <f t="shared" si="121"/>
        <v>0</v>
      </c>
      <c r="M260" s="14">
        <v>0</v>
      </c>
      <c r="N260" s="14">
        <f>IF(K260=1,E260*5,0)</f>
        <v>0</v>
      </c>
      <c r="O260" s="15">
        <f>IF(F260=0,MAX(I260,L260)+E260*2+MAX(M260,N260),MAX(I260,L260)+E260*5+MAX(M260,N260))</f>
        <v>54</v>
      </c>
      <c r="P260" s="16">
        <v>54</v>
      </c>
      <c r="Q260" s="16"/>
    </row>
    <row r="261" spans="1:17" s="11" customFormat="1" x14ac:dyDescent="0.2">
      <c r="A261" s="10"/>
      <c r="I261" s="12"/>
      <c r="L261" s="13"/>
      <c r="M261" s="14"/>
      <c r="N261" s="14"/>
      <c r="O261" s="12"/>
      <c r="P261" s="16"/>
      <c r="Q261" s="16"/>
    </row>
    <row r="262" spans="1:17" s="11" customFormat="1" x14ac:dyDescent="0.2">
      <c r="A262" s="9"/>
      <c r="B262" s="10"/>
      <c r="I262" s="12"/>
      <c r="L262" s="13"/>
      <c r="M262" s="14"/>
      <c r="N262" s="14"/>
      <c r="O262" s="15"/>
      <c r="P262" s="16"/>
      <c r="Q262" s="16"/>
    </row>
    <row r="263" spans="1:17" s="11" customFormat="1" x14ac:dyDescent="0.2">
      <c r="A263" s="9" t="s">
        <v>165</v>
      </c>
      <c r="B263" s="10" t="s">
        <v>169</v>
      </c>
      <c r="C263" s="11" t="s">
        <v>99</v>
      </c>
      <c r="D263" s="11" t="s">
        <v>41</v>
      </c>
      <c r="E263" s="11">
        <v>8</v>
      </c>
      <c r="F263" s="11">
        <v>1</v>
      </c>
      <c r="G263" s="11">
        <v>20</v>
      </c>
      <c r="H263" s="11">
        <v>10</v>
      </c>
      <c r="I263" s="12">
        <f t="shared" ref="I263:I268" si="124">(G263-H263)*E263</f>
        <v>80</v>
      </c>
      <c r="L263" s="13">
        <f>(J263-K263)*E263</f>
        <v>0</v>
      </c>
      <c r="M263" s="14">
        <f t="shared" ref="M263:M268" si="125">IF(H263=1,E263*3,0)</f>
        <v>0</v>
      </c>
      <c r="N263" s="14">
        <f>IF(K263=1,E263*5,0)</f>
        <v>0</v>
      </c>
      <c r="O263" s="15">
        <f t="shared" ref="O263:O268" si="126">IF(F263=0,MAX(I263,L263)+E263*2+MAX(M263,N263),MAX(I263,L263)+E263*5+MAX(M263,N263))</f>
        <v>120</v>
      </c>
      <c r="P263" s="16">
        <v>120</v>
      </c>
      <c r="Q263" s="16"/>
    </row>
    <row r="264" spans="1:17" s="11" customFormat="1" x14ac:dyDescent="0.2">
      <c r="A264" s="9" t="s">
        <v>168</v>
      </c>
      <c r="B264" s="10" t="s">
        <v>169</v>
      </c>
      <c r="C264" s="11" t="s">
        <v>99</v>
      </c>
      <c r="D264" s="11" t="s">
        <v>41</v>
      </c>
      <c r="E264" s="11">
        <v>8</v>
      </c>
      <c r="F264" s="11">
        <v>1</v>
      </c>
      <c r="G264" s="11">
        <v>20</v>
      </c>
      <c r="H264" s="11">
        <v>3</v>
      </c>
      <c r="I264" s="12">
        <f t="shared" si="124"/>
        <v>136</v>
      </c>
      <c r="L264" s="13">
        <f>(J264-K264)*E264</f>
        <v>0</v>
      </c>
      <c r="M264" s="14">
        <f t="shared" si="125"/>
        <v>0</v>
      </c>
      <c r="N264" s="14">
        <f>IF(K264=1,E264*5,0)</f>
        <v>0</v>
      </c>
      <c r="O264" s="15">
        <f t="shared" si="126"/>
        <v>176</v>
      </c>
      <c r="P264" s="16">
        <v>176</v>
      </c>
      <c r="Q264" s="16"/>
    </row>
    <row r="265" spans="1:17" s="11" customFormat="1" x14ac:dyDescent="0.2">
      <c r="A265" s="9" t="s">
        <v>175</v>
      </c>
      <c r="B265" s="10" t="s">
        <v>180</v>
      </c>
      <c r="C265" s="11" t="s">
        <v>99</v>
      </c>
      <c r="D265" s="11" t="s">
        <v>41</v>
      </c>
      <c r="E265" s="11">
        <v>8</v>
      </c>
      <c r="F265" s="11">
        <v>1</v>
      </c>
      <c r="G265" s="11">
        <v>20</v>
      </c>
      <c r="H265" s="11">
        <v>16</v>
      </c>
      <c r="I265" s="12">
        <f t="shared" si="124"/>
        <v>32</v>
      </c>
      <c r="L265" s="13"/>
      <c r="M265" s="14">
        <f t="shared" si="125"/>
        <v>0</v>
      </c>
      <c r="N265" s="14"/>
      <c r="O265" s="15">
        <f t="shared" si="126"/>
        <v>72</v>
      </c>
      <c r="P265" s="16">
        <v>72</v>
      </c>
      <c r="Q265" s="16"/>
    </row>
    <row r="266" spans="1:17" s="11" customFormat="1" x14ac:dyDescent="0.2">
      <c r="A266" s="9" t="s">
        <v>174</v>
      </c>
      <c r="B266" s="10" t="s">
        <v>180</v>
      </c>
      <c r="C266" s="11" t="s">
        <v>99</v>
      </c>
      <c r="D266" s="11" t="s">
        <v>41</v>
      </c>
      <c r="E266" s="11">
        <v>8</v>
      </c>
      <c r="F266" s="11">
        <v>1</v>
      </c>
      <c r="G266" s="11">
        <v>20</v>
      </c>
      <c r="H266" s="11">
        <v>16</v>
      </c>
      <c r="I266" s="12">
        <f t="shared" si="124"/>
        <v>32</v>
      </c>
      <c r="L266" s="13"/>
      <c r="M266" s="14">
        <f t="shared" si="125"/>
        <v>0</v>
      </c>
      <c r="N266" s="14"/>
      <c r="O266" s="15">
        <f t="shared" si="126"/>
        <v>72</v>
      </c>
      <c r="P266" s="16">
        <v>72</v>
      </c>
      <c r="Q266" s="33"/>
    </row>
    <row r="267" spans="1:17" s="11" customFormat="1" x14ac:dyDescent="0.2">
      <c r="A267" s="9" t="s">
        <v>181</v>
      </c>
      <c r="B267" s="10" t="s">
        <v>125</v>
      </c>
      <c r="C267" s="11" t="s">
        <v>99</v>
      </c>
      <c r="D267" s="11" t="s">
        <v>41</v>
      </c>
      <c r="E267" s="11">
        <v>8</v>
      </c>
      <c r="F267" s="11">
        <v>0</v>
      </c>
      <c r="G267" s="11">
        <v>20</v>
      </c>
      <c r="H267" s="11">
        <v>19</v>
      </c>
      <c r="I267" s="12">
        <f t="shared" si="124"/>
        <v>8</v>
      </c>
      <c r="L267" s="13">
        <f>(J267-K267)*E267</f>
        <v>0</v>
      </c>
      <c r="M267" s="14">
        <f t="shared" si="125"/>
        <v>0</v>
      </c>
      <c r="N267" s="14">
        <f>IF(K267=1,E267*5,0)</f>
        <v>0</v>
      </c>
      <c r="O267" s="15">
        <f t="shared" si="126"/>
        <v>24</v>
      </c>
      <c r="P267" s="16">
        <v>24</v>
      </c>
      <c r="Q267" s="16"/>
    </row>
    <row r="268" spans="1:17" s="11" customFormat="1" x14ac:dyDescent="0.2">
      <c r="A268" s="9" t="s">
        <v>182</v>
      </c>
      <c r="B268" s="10" t="s">
        <v>125</v>
      </c>
      <c r="C268" s="11" t="s">
        <v>99</v>
      </c>
      <c r="D268" s="11" t="s">
        <v>41</v>
      </c>
      <c r="E268" s="11">
        <v>8</v>
      </c>
      <c r="F268" s="11">
        <v>0</v>
      </c>
      <c r="G268" s="11">
        <v>20</v>
      </c>
      <c r="H268" s="11">
        <v>16</v>
      </c>
      <c r="I268" s="12">
        <f t="shared" si="124"/>
        <v>32</v>
      </c>
      <c r="L268" s="13">
        <f>(J268-K268)*E268</f>
        <v>0</v>
      </c>
      <c r="M268" s="14">
        <f t="shared" si="125"/>
        <v>0</v>
      </c>
      <c r="N268" s="14">
        <f>IF(K268=1,E268*5,0)</f>
        <v>0</v>
      </c>
      <c r="O268" s="15">
        <f t="shared" si="126"/>
        <v>48</v>
      </c>
      <c r="P268" s="16">
        <v>48</v>
      </c>
      <c r="Q268" s="16"/>
    </row>
    <row r="269" spans="1:17" s="11" customFormat="1" x14ac:dyDescent="0.2">
      <c r="A269" s="9" t="s">
        <v>193</v>
      </c>
      <c r="B269" s="10" t="s">
        <v>111</v>
      </c>
      <c r="C269" s="11" t="s">
        <v>99</v>
      </c>
      <c r="D269" s="11" t="s">
        <v>41</v>
      </c>
      <c r="E269" s="11">
        <v>8</v>
      </c>
      <c r="F269" s="11">
        <v>0</v>
      </c>
      <c r="G269" s="11">
        <v>26</v>
      </c>
      <c r="H269" s="11">
        <v>13</v>
      </c>
      <c r="I269" s="12">
        <f>(G269-H269)*E269</f>
        <v>104</v>
      </c>
      <c r="L269" s="13">
        <f>(J269-K269)*E269</f>
        <v>0</v>
      </c>
      <c r="M269" s="14">
        <f>IF(H269=1,E269*3,0)</f>
        <v>0</v>
      </c>
      <c r="N269" s="14">
        <f>IF(K269=1,E269*5,0)</f>
        <v>0</v>
      </c>
      <c r="O269" s="15">
        <f>IF(F269=0,MAX(I269,L269)+E269*2+MAX(M269,N269),MAX(I269,L269)+E269*5+MAX(M269,N269))</f>
        <v>120</v>
      </c>
      <c r="P269" s="16">
        <v>120</v>
      </c>
      <c r="Q269" s="16"/>
    </row>
    <row r="270" spans="1:17" s="11" customFormat="1" x14ac:dyDescent="0.2">
      <c r="A270" s="9"/>
      <c r="B270" s="10"/>
      <c r="I270" s="12"/>
      <c r="L270" s="13"/>
      <c r="M270" s="14"/>
      <c r="N270" s="14"/>
      <c r="O270" s="15"/>
      <c r="P270" s="16" t="s">
        <v>26</v>
      </c>
      <c r="Q270" s="16"/>
    </row>
    <row r="271" spans="1:17" s="11" customFormat="1" x14ac:dyDescent="0.2">
      <c r="A271" s="9"/>
      <c r="B271" s="10"/>
      <c r="I271" s="12"/>
      <c r="L271" s="13"/>
      <c r="M271" s="14"/>
      <c r="N271" s="14"/>
      <c r="O271" s="15"/>
      <c r="P271" s="16"/>
      <c r="Q271" s="16"/>
    </row>
    <row r="272" spans="1:17" s="11" customFormat="1" x14ac:dyDescent="0.2">
      <c r="A272" s="10"/>
      <c r="I272" s="12"/>
      <c r="L272" s="13"/>
      <c r="M272" s="14"/>
      <c r="N272" s="14"/>
      <c r="O272" s="12"/>
      <c r="P272" s="16"/>
      <c r="Q272" s="16"/>
    </row>
    <row r="273" spans="1:20" s="11" customFormat="1" x14ac:dyDescent="0.2">
      <c r="A273" s="9"/>
      <c r="B273" s="10"/>
      <c r="I273" s="12"/>
      <c r="L273" s="13"/>
      <c r="M273" s="14"/>
      <c r="N273" s="14"/>
      <c r="O273" s="15"/>
      <c r="P273" s="16"/>
      <c r="Q273" s="16"/>
    </row>
    <row r="274" spans="1:20" s="11" customFormat="1" x14ac:dyDescent="0.2">
      <c r="A274" s="9" t="s">
        <v>165</v>
      </c>
      <c r="B274" s="10" t="s">
        <v>169</v>
      </c>
      <c r="C274" s="11" t="s">
        <v>84</v>
      </c>
      <c r="D274" s="11" t="s">
        <v>41</v>
      </c>
      <c r="E274" s="11">
        <v>8</v>
      </c>
      <c r="F274" s="11">
        <v>1</v>
      </c>
      <c r="G274" s="11">
        <v>20</v>
      </c>
      <c r="H274" s="11">
        <v>4</v>
      </c>
      <c r="I274" s="12">
        <f t="shared" ref="I274:I280" si="127">(G274-H274)*E274</f>
        <v>128</v>
      </c>
      <c r="L274" s="13">
        <f t="shared" ref="L274:L280" si="128">(J274-K274)*E274</f>
        <v>0</v>
      </c>
      <c r="M274" s="14">
        <f t="shared" ref="M274:M280" si="129">IF(H274=1,E274*3,0)</f>
        <v>0</v>
      </c>
      <c r="N274" s="14">
        <f t="shared" ref="N274:N280" si="130">IF(K274=1,E274*5,0)</f>
        <v>0</v>
      </c>
      <c r="O274" s="15">
        <f t="shared" ref="O274:O280" si="131">IF(F274=0,MAX(I274,L274)+E274*2+MAX(M274,N274),MAX(I274,L274)+E274*5+MAX(M274,N274))</f>
        <v>168</v>
      </c>
      <c r="P274" s="16">
        <v>168</v>
      </c>
      <c r="Q274" s="16"/>
    </row>
    <row r="275" spans="1:20" s="11" customFormat="1" x14ac:dyDescent="0.2">
      <c r="A275" s="9" t="s">
        <v>168</v>
      </c>
      <c r="B275" s="10" t="s">
        <v>169</v>
      </c>
      <c r="C275" s="11" t="s">
        <v>84</v>
      </c>
      <c r="D275" s="11" t="s">
        <v>41</v>
      </c>
      <c r="E275" s="11">
        <v>8</v>
      </c>
      <c r="F275" s="11">
        <v>1</v>
      </c>
      <c r="G275" s="11">
        <v>20</v>
      </c>
      <c r="H275" s="11">
        <v>8</v>
      </c>
      <c r="I275" s="12">
        <f t="shared" si="127"/>
        <v>96</v>
      </c>
      <c r="L275" s="13">
        <f t="shared" si="128"/>
        <v>0</v>
      </c>
      <c r="M275" s="14">
        <f t="shared" si="129"/>
        <v>0</v>
      </c>
      <c r="N275" s="14">
        <f t="shared" si="130"/>
        <v>0</v>
      </c>
      <c r="O275" s="15">
        <f t="shared" si="131"/>
        <v>136</v>
      </c>
      <c r="P275" s="16">
        <v>136</v>
      </c>
      <c r="Q275" s="16">
        <f>SUM(P263:P269)</f>
        <v>632</v>
      </c>
    </row>
    <row r="276" spans="1:20" s="11" customFormat="1" x14ac:dyDescent="0.2">
      <c r="A276" s="9" t="s">
        <v>181</v>
      </c>
      <c r="B276" s="10" t="s">
        <v>125</v>
      </c>
      <c r="C276" s="11" t="s">
        <v>84</v>
      </c>
      <c r="D276" s="11" t="s">
        <v>41</v>
      </c>
      <c r="E276" s="11">
        <v>8</v>
      </c>
      <c r="F276" s="11">
        <v>0</v>
      </c>
      <c r="G276" s="11">
        <v>20</v>
      </c>
      <c r="H276" s="11">
        <v>19</v>
      </c>
      <c r="I276" s="12">
        <f t="shared" si="127"/>
        <v>8</v>
      </c>
      <c r="L276" s="13">
        <f t="shared" si="128"/>
        <v>0</v>
      </c>
      <c r="M276" s="14">
        <f t="shared" si="129"/>
        <v>0</v>
      </c>
      <c r="N276" s="14">
        <f t="shared" si="130"/>
        <v>0</v>
      </c>
      <c r="O276" s="15">
        <f t="shared" si="131"/>
        <v>24</v>
      </c>
      <c r="P276" s="16">
        <v>24</v>
      </c>
      <c r="Q276" s="16"/>
    </row>
    <row r="277" spans="1:20" s="11" customFormat="1" x14ac:dyDescent="0.2">
      <c r="A277" s="9" t="s">
        <v>182</v>
      </c>
      <c r="B277" s="10" t="s">
        <v>125</v>
      </c>
      <c r="C277" s="11" t="s">
        <v>84</v>
      </c>
      <c r="D277" s="11" t="s">
        <v>41</v>
      </c>
      <c r="E277" s="11">
        <v>8</v>
      </c>
      <c r="F277" s="11">
        <v>0</v>
      </c>
      <c r="G277" s="11">
        <v>20</v>
      </c>
      <c r="H277" s="11">
        <v>16</v>
      </c>
      <c r="I277" s="12">
        <f t="shared" si="127"/>
        <v>32</v>
      </c>
      <c r="L277" s="13">
        <f t="shared" si="128"/>
        <v>0</v>
      </c>
      <c r="M277" s="14">
        <f t="shared" si="129"/>
        <v>0</v>
      </c>
      <c r="N277" s="14">
        <f t="shared" si="130"/>
        <v>0</v>
      </c>
      <c r="O277" s="15">
        <f t="shared" si="131"/>
        <v>48</v>
      </c>
      <c r="P277" s="16">
        <v>48</v>
      </c>
      <c r="Q277" s="33"/>
    </row>
    <row r="278" spans="1:20" s="11" customFormat="1" x14ac:dyDescent="0.2">
      <c r="A278" s="9" t="s">
        <v>193</v>
      </c>
      <c r="B278" s="10" t="s">
        <v>111</v>
      </c>
      <c r="C278" s="11" t="s">
        <v>84</v>
      </c>
      <c r="D278" s="11" t="s">
        <v>41</v>
      </c>
      <c r="E278" s="11">
        <v>8</v>
      </c>
      <c r="F278" s="11">
        <v>0</v>
      </c>
      <c r="G278" s="11">
        <v>26</v>
      </c>
      <c r="H278" s="11">
        <v>13</v>
      </c>
      <c r="I278" s="12">
        <f t="shared" si="127"/>
        <v>104</v>
      </c>
      <c r="L278" s="13">
        <f t="shared" si="128"/>
        <v>0</v>
      </c>
      <c r="M278" s="14">
        <f t="shared" si="129"/>
        <v>0</v>
      </c>
      <c r="N278" s="14">
        <f t="shared" si="130"/>
        <v>0</v>
      </c>
      <c r="O278" s="15">
        <f t="shared" si="131"/>
        <v>120</v>
      </c>
      <c r="P278" s="16">
        <v>120</v>
      </c>
      <c r="Q278" s="16"/>
    </row>
    <row r="279" spans="1:20" s="11" customFormat="1" x14ac:dyDescent="0.2">
      <c r="A279" s="9" t="s">
        <v>207</v>
      </c>
      <c r="B279" s="10" t="s">
        <v>136</v>
      </c>
      <c r="C279" s="11" t="s">
        <v>84</v>
      </c>
      <c r="D279" s="11" t="s">
        <v>41</v>
      </c>
      <c r="E279" s="11">
        <v>8</v>
      </c>
      <c r="F279" s="11">
        <v>0</v>
      </c>
      <c r="G279" s="11">
        <v>20</v>
      </c>
      <c r="H279" s="11">
        <v>15</v>
      </c>
      <c r="I279" s="12">
        <f t="shared" si="127"/>
        <v>40</v>
      </c>
      <c r="L279" s="13">
        <f t="shared" si="128"/>
        <v>0</v>
      </c>
      <c r="M279" s="14">
        <f t="shared" si="129"/>
        <v>0</v>
      </c>
      <c r="N279" s="14">
        <f t="shared" si="130"/>
        <v>0</v>
      </c>
      <c r="O279" s="15">
        <f t="shared" si="131"/>
        <v>56</v>
      </c>
      <c r="P279" s="16">
        <v>56</v>
      </c>
      <c r="Q279" s="16"/>
    </row>
    <row r="280" spans="1:20" s="11" customFormat="1" x14ac:dyDescent="0.2">
      <c r="A280" s="9" t="s">
        <v>202</v>
      </c>
      <c r="B280" s="10" t="s">
        <v>136</v>
      </c>
      <c r="C280" s="11" t="s">
        <v>84</v>
      </c>
      <c r="D280" s="11" t="s">
        <v>41</v>
      </c>
      <c r="E280" s="11">
        <v>8</v>
      </c>
      <c r="F280" s="11">
        <v>0</v>
      </c>
      <c r="G280" s="11">
        <v>20</v>
      </c>
      <c r="H280" s="11">
        <v>15</v>
      </c>
      <c r="I280" s="12">
        <f t="shared" si="127"/>
        <v>40</v>
      </c>
      <c r="L280" s="13">
        <f t="shared" si="128"/>
        <v>0</v>
      </c>
      <c r="M280" s="14">
        <f t="shared" si="129"/>
        <v>0</v>
      </c>
      <c r="N280" s="14">
        <f t="shared" si="130"/>
        <v>0</v>
      </c>
      <c r="O280" s="15">
        <f t="shared" si="131"/>
        <v>56</v>
      </c>
      <c r="P280" s="16">
        <v>56</v>
      </c>
      <c r="Q280" s="16"/>
    </row>
    <row r="281" spans="1:20" s="11" customFormat="1" x14ac:dyDescent="0.2">
      <c r="P281" s="16" t="s">
        <v>26</v>
      </c>
      <c r="Q281" s="16"/>
    </row>
    <row r="282" spans="1:20" s="11" customFormat="1" x14ac:dyDescent="0.2">
      <c r="P282" s="16"/>
      <c r="Q282" s="16"/>
    </row>
    <row r="283" spans="1:20" s="11" customFormat="1" x14ac:dyDescent="0.2">
      <c r="A283" s="10"/>
      <c r="I283" s="12"/>
      <c r="L283" s="13"/>
      <c r="M283" s="14"/>
      <c r="N283" s="14"/>
      <c r="O283" s="12"/>
      <c r="P283" s="16"/>
      <c r="Q283" s="16"/>
      <c r="S283" s="85">
        <v>100</v>
      </c>
      <c r="T283" s="85">
        <f>SUM(T308)</f>
        <v>0</v>
      </c>
    </row>
    <row r="284" spans="1:20" s="11" customFormat="1" x14ac:dyDescent="0.2">
      <c r="A284" s="10"/>
      <c r="I284" s="12"/>
      <c r="L284" s="13"/>
      <c r="M284" s="14"/>
      <c r="N284" s="14"/>
      <c r="O284" s="12"/>
      <c r="P284" s="16"/>
      <c r="Q284" s="16"/>
      <c r="S284" s="11">
        <v>90</v>
      </c>
    </row>
    <row r="285" spans="1:20" s="11" customFormat="1" x14ac:dyDescent="0.2">
      <c r="A285" s="9" t="s">
        <v>171</v>
      </c>
      <c r="B285" s="10" t="s">
        <v>82</v>
      </c>
      <c r="C285" s="11" t="s">
        <v>102</v>
      </c>
      <c r="D285" s="11" t="s">
        <v>50</v>
      </c>
      <c r="E285" s="85">
        <v>20</v>
      </c>
      <c r="F285" s="11">
        <v>0</v>
      </c>
      <c r="G285" s="11">
        <v>6</v>
      </c>
      <c r="H285" s="11">
        <v>3</v>
      </c>
      <c r="I285" s="12">
        <f>(G285-H285)*E285</f>
        <v>60</v>
      </c>
      <c r="J285" s="11">
        <v>0</v>
      </c>
      <c r="K285" s="11">
        <v>0</v>
      </c>
      <c r="L285" s="13">
        <f>(J285-K285)*E285</f>
        <v>0</v>
      </c>
      <c r="M285" s="14">
        <f>IF(H285=1,E285*3,0)</f>
        <v>0</v>
      </c>
      <c r="N285" s="14">
        <v>0</v>
      </c>
      <c r="O285" s="15">
        <f>IF(F285=0,MAX(I285,L285)+E285*2+MAX(M285,N285),MAX(I285,L285)+E285*5+MAX(M285,N285))</f>
        <v>100</v>
      </c>
      <c r="P285" s="87">
        <v>100</v>
      </c>
      <c r="Q285" s="16"/>
      <c r="S285" s="11">
        <v>75</v>
      </c>
    </row>
    <row r="286" spans="1:20" s="11" customFormat="1" x14ac:dyDescent="0.2">
      <c r="A286" s="9" t="s">
        <v>183</v>
      </c>
      <c r="B286" s="10" t="s">
        <v>43</v>
      </c>
      <c r="C286" s="11" t="s">
        <v>102</v>
      </c>
      <c r="D286" s="11" t="s">
        <v>184</v>
      </c>
      <c r="E286" s="11">
        <v>6</v>
      </c>
      <c r="F286" s="11">
        <v>0</v>
      </c>
      <c r="G286" s="11">
        <v>15</v>
      </c>
      <c r="H286" s="11">
        <v>12</v>
      </c>
      <c r="I286" s="12">
        <f>(G286-H286)*E286</f>
        <v>18</v>
      </c>
      <c r="J286" s="11">
        <v>53</v>
      </c>
      <c r="K286" s="11">
        <v>41</v>
      </c>
      <c r="L286" s="13">
        <f>(J286-K286)*E286</f>
        <v>72</v>
      </c>
      <c r="M286" s="14">
        <f>IF(H286=1,E286*3,0)</f>
        <v>0</v>
      </c>
      <c r="N286" s="14">
        <v>0</v>
      </c>
      <c r="O286" s="15">
        <f>IF(F286=0,MAX(I286,L286)+E286*2+MAX(M286,N286),MAX(I286,L286)+E286*5+MAX(M286,N286))</f>
        <v>84</v>
      </c>
      <c r="P286" s="16">
        <v>84</v>
      </c>
      <c r="Q286" s="16">
        <f>SUM(P274:P280)</f>
        <v>608</v>
      </c>
      <c r="T286" s="11">
        <v>120</v>
      </c>
    </row>
    <row r="287" spans="1:20" s="11" customFormat="1" x14ac:dyDescent="0.2">
      <c r="A287" s="9" t="s">
        <v>197</v>
      </c>
      <c r="B287" s="10" t="s">
        <v>196</v>
      </c>
      <c r="C287" s="11" t="s">
        <v>102</v>
      </c>
      <c r="D287" s="11" t="s">
        <v>50</v>
      </c>
      <c r="E287" s="85">
        <v>18</v>
      </c>
      <c r="F287" s="11">
        <v>0</v>
      </c>
      <c r="G287" s="11">
        <v>7</v>
      </c>
      <c r="H287" s="11">
        <v>6</v>
      </c>
      <c r="I287" s="12">
        <f>(G287-H287)*E287</f>
        <v>18</v>
      </c>
      <c r="J287" s="11">
        <v>0</v>
      </c>
      <c r="K287" s="11">
        <v>0</v>
      </c>
      <c r="L287" s="13">
        <f>(J287-K287)*E287</f>
        <v>0</v>
      </c>
      <c r="M287" s="14">
        <f>IF(H287=1,E287*3,0)</f>
        <v>0</v>
      </c>
      <c r="N287" s="14">
        <v>0</v>
      </c>
      <c r="O287" s="15">
        <f>IF(F287=0,MAX(I287,L287)+E287*2+MAX(M287,N287),MAX(I287,L287)+E287*5+MAX(M287,N287))</f>
        <v>54</v>
      </c>
      <c r="P287" s="87">
        <v>54</v>
      </c>
      <c r="Q287" s="16"/>
      <c r="S287" s="85"/>
      <c r="T287" s="85">
        <v>30</v>
      </c>
    </row>
    <row r="288" spans="1:20" s="11" customFormat="1" x14ac:dyDescent="0.2">
      <c r="A288" s="9" t="s">
        <v>205</v>
      </c>
      <c r="B288" s="10" t="s">
        <v>206</v>
      </c>
      <c r="C288" s="11" t="s">
        <v>102</v>
      </c>
      <c r="D288" s="11" t="s">
        <v>50</v>
      </c>
      <c r="E288" s="11">
        <v>20</v>
      </c>
      <c r="F288" s="11">
        <v>0</v>
      </c>
      <c r="G288" s="11">
        <v>0</v>
      </c>
      <c r="H288" s="11">
        <v>0</v>
      </c>
      <c r="I288" s="12">
        <f>(G288-H288)*E288</f>
        <v>0</v>
      </c>
      <c r="J288" s="11">
        <v>2</v>
      </c>
      <c r="K288" s="11">
        <v>2</v>
      </c>
      <c r="L288" s="13">
        <f>(J288-K288)*E288</f>
        <v>0</v>
      </c>
      <c r="M288" s="14">
        <f>IF(H288=1,E288*3,0)</f>
        <v>0</v>
      </c>
      <c r="N288" s="14">
        <f>IF(K288=1,E288*5,0)</f>
        <v>0</v>
      </c>
      <c r="O288" s="15">
        <f>IF(F288=0,MAX(I288,L288)+E288*2+MAX(M288,N288),MAX(I288,L288)+E288*5+MAX(M288,N288))</f>
        <v>40</v>
      </c>
      <c r="P288" s="16">
        <v>40</v>
      </c>
      <c r="Q288" s="33"/>
      <c r="S288" s="11">
        <v>40</v>
      </c>
    </row>
    <row r="289" spans="1:20" s="11" customFormat="1" x14ac:dyDescent="0.2">
      <c r="A289" s="10"/>
      <c r="I289" s="12"/>
      <c r="L289" s="13"/>
      <c r="M289" s="14"/>
      <c r="N289" s="14"/>
      <c r="O289" s="12"/>
      <c r="P289" s="16"/>
      <c r="Q289" s="33"/>
    </row>
    <row r="290" spans="1:20" s="11" customFormat="1" x14ac:dyDescent="0.2">
      <c r="A290" s="10"/>
      <c r="I290" s="12"/>
      <c r="L290" s="13"/>
      <c r="M290" s="14"/>
      <c r="N290" s="14"/>
      <c r="O290" s="12"/>
      <c r="P290" s="16"/>
      <c r="Q290" s="16"/>
    </row>
    <row r="291" spans="1:20" s="11" customFormat="1" x14ac:dyDescent="0.2">
      <c r="A291" s="9" t="s">
        <v>178</v>
      </c>
      <c r="B291" s="10" t="s">
        <v>91</v>
      </c>
      <c r="C291" s="11" t="s">
        <v>40</v>
      </c>
      <c r="D291" s="11" t="s">
        <v>47</v>
      </c>
      <c r="E291" s="11">
        <v>20</v>
      </c>
      <c r="F291" s="11">
        <v>0</v>
      </c>
      <c r="G291" s="11">
        <v>12</v>
      </c>
      <c r="H291" s="11">
        <v>11</v>
      </c>
      <c r="I291" s="12">
        <f t="shared" ref="I291:I296" si="132">(G291-H291)*E291</f>
        <v>20</v>
      </c>
      <c r="J291" s="11">
        <v>34</v>
      </c>
      <c r="K291" s="11">
        <v>31</v>
      </c>
      <c r="L291" s="13">
        <f t="shared" ref="L291:L296" si="133">(J291-K291)*E291</f>
        <v>60</v>
      </c>
      <c r="M291" s="14">
        <f>IF(H291=1,E291*3,0)</f>
        <v>0</v>
      </c>
      <c r="N291" s="14">
        <f t="shared" ref="N291:N296" si="134">IF(K291=1,E291*5,0)</f>
        <v>0</v>
      </c>
      <c r="O291" s="15">
        <f t="shared" ref="O291:O296" si="135">IF(F291=0,MAX(I291,L291)+E291*2+MAX(M291,N291),MAX(I291,L291)+E291*5+MAX(M291,N291))</f>
        <v>100</v>
      </c>
      <c r="P291" s="16">
        <v>100</v>
      </c>
      <c r="Q291" s="16"/>
    </row>
    <row r="292" spans="1:20" s="11" customFormat="1" x14ac:dyDescent="0.2">
      <c r="A292" s="9" t="s">
        <v>186</v>
      </c>
      <c r="B292" s="10" t="s">
        <v>185</v>
      </c>
      <c r="C292" s="11" t="s">
        <v>40</v>
      </c>
      <c r="D292" s="11" t="s">
        <v>47</v>
      </c>
      <c r="E292" s="11">
        <v>15</v>
      </c>
      <c r="F292" s="11">
        <v>1</v>
      </c>
      <c r="G292" s="11">
        <v>11</v>
      </c>
      <c r="H292" s="11">
        <v>10</v>
      </c>
      <c r="I292" s="12">
        <f t="shared" si="132"/>
        <v>15</v>
      </c>
      <c r="L292" s="13">
        <f t="shared" si="133"/>
        <v>0</v>
      </c>
      <c r="M292" s="14">
        <f>IF(H292=1,E292*3,0)</f>
        <v>0</v>
      </c>
      <c r="N292" s="14">
        <f t="shared" si="134"/>
        <v>0</v>
      </c>
      <c r="O292" s="15">
        <f t="shared" si="135"/>
        <v>90</v>
      </c>
      <c r="P292" s="16">
        <v>90</v>
      </c>
      <c r="Q292" s="16"/>
    </row>
    <row r="293" spans="1:20" s="11" customFormat="1" x14ac:dyDescent="0.2">
      <c r="A293" s="9" t="s">
        <v>186</v>
      </c>
      <c r="B293" s="10" t="s">
        <v>185</v>
      </c>
      <c r="C293" s="11" t="s">
        <v>40</v>
      </c>
      <c r="D293" s="11" t="s">
        <v>47</v>
      </c>
      <c r="E293" s="11">
        <v>15</v>
      </c>
      <c r="F293" s="11">
        <v>1</v>
      </c>
      <c r="G293" s="11">
        <v>10</v>
      </c>
      <c r="H293" s="11">
        <v>10</v>
      </c>
      <c r="I293" s="12">
        <f t="shared" si="132"/>
        <v>0</v>
      </c>
      <c r="L293" s="13">
        <f t="shared" si="133"/>
        <v>0</v>
      </c>
      <c r="M293" s="14">
        <f>IF(H293=1,E293*3,0)</f>
        <v>0</v>
      </c>
      <c r="N293" s="14">
        <f t="shared" si="134"/>
        <v>0</v>
      </c>
      <c r="O293" s="15">
        <f t="shared" si="135"/>
        <v>75</v>
      </c>
      <c r="P293" s="16">
        <v>75</v>
      </c>
      <c r="Q293" s="16"/>
    </row>
    <row r="294" spans="1:20" s="11" customFormat="1" x14ac:dyDescent="0.2">
      <c r="A294" s="9" t="s">
        <v>193</v>
      </c>
      <c r="B294" s="10" t="s">
        <v>111</v>
      </c>
      <c r="C294" s="11" t="s">
        <v>40</v>
      </c>
      <c r="D294" s="11" t="s">
        <v>41</v>
      </c>
      <c r="E294" s="11">
        <v>8</v>
      </c>
      <c r="F294" s="11">
        <v>0</v>
      </c>
      <c r="G294" s="11">
        <v>26</v>
      </c>
      <c r="H294" s="11">
        <v>13</v>
      </c>
      <c r="I294" s="12">
        <f t="shared" si="132"/>
        <v>104</v>
      </c>
      <c r="L294" s="13">
        <f t="shared" si="133"/>
        <v>0</v>
      </c>
      <c r="M294" s="14">
        <f>IF(H294=1,E294*3,0)</f>
        <v>0</v>
      </c>
      <c r="N294" s="14">
        <f t="shared" si="134"/>
        <v>0</v>
      </c>
      <c r="O294" s="15">
        <f t="shared" si="135"/>
        <v>120</v>
      </c>
      <c r="P294" s="16">
        <v>120</v>
      </c>
      <c r="Q294" s="33"/>
    </row>
    <row r="295" spans="1:20" s="11" customFormat="1" x14ac:dyDescent="0.2">
      <c r="A295" s="9" t="s">
        <v>198</v>
      </c>
      <c r="B295" s="10" t="s">
        <v>199</v>
      </c>
      <c r="C295" s="11" t="s">
        <v>40</v>
      </c>
      <c r="D295" s="11" t="s">
        <v>47</v>
      </c>
      <c r="E295" s="11">
        <v>15</v>
      </c>
      <c r="F295" s="11">
        <v>0</v>
      </c>
      <c r="G295" s="11">
        <v>1</v>
      </c>
      <c r="H295" s="11">
        <v>1</v>
      </c>
      <c r="I295" s="12">
        <f t="shared" si="132"/>
        <v>0</v>
      </c>
      <c r="J295" s="11">
        <v>8</v>
      </c>
      <c r="K295" s="11">
        <v>8</v>
      </c>
      <c r="L295" s="13">
        <f t="shared" si="133"/>
        <v>0</v>
      </c>
      <c r="M295" s="14">
        <v>0</v>
      </c>
      <c r="N295" s="14">
        <f t="shared" si="134"/>
        <v>0</v>
      </c>
      <c r="O295" s="15">
        <f t="shared" si="135"/>
        <v>30</v>
      </c>
      <c r="P295" s="16">
        <v>30</v>
      </c>
      <c r="Q295" s="33"/>
    </row>
    <row r="296" spans="1:20" s="11" customFormat="1" x14ac:dyDescent="0.2">
      <c r="A296" s="9" t="s">
        <v>208</v>
      </c>
      <c r="B296" s="10" t="s">
        <v>209</v>
      </c>
      <c r="C296" s="11" t="s">
        <v>40</v>
      </c>
      <c r="D296" s="11" t="s">
        <v>47</v>
      </c>
      <c r="E296" s="11">
        <v>20</v>
      </c>
      <c r="F296" s="11">
        <v>0</v>
      </c>
      <c r="G296" s="11">
        <v>9</v>
      </c>
      <c r="H296" s="11">
        <v>9</v>
      </c>
      <c r="I296" s="12">
        <f t="shared" si="132"/>
        <v>0</v>
      </c>
      <c r="J296" s="11">
        <v>29</v>
      </c>
      <c r="K296" s="11">
        <v>29</v>
      </c>
      <c r="L296" s="13">
        <f t="shared" si="133"/>
        <v>0</v>
      </c>
      <c r="M296" s="14">
        <f>IF(H296=1,E296*3,0)</f>
        <v>0</v>
      </c>
      <c r="N296" s="14">
        <f t="shared" si="134"/>
        <v>0</v>
      </c>
      <c r="O296" s="15">
        <f t="shared" si="135"/>
        <v>40</v>
      </c>
      <c r="P296" s="16">
        <v>40</v>
      </c>
    </row>
    <row r="297" spans="1:20" s="11" customFormat="1" x14ac:dyDescent="0.2">
      <c r="A297" s="10"/>
      <c r="I297" s="12"/>
      <c r="L297" s="13"/>
      <c r="M297" s="14"/>
      <c r="N297" s="14"/>
      <c r="O297" s="12"/>
      <c r="P297" s="16"/>
      <c r="Q297" s="16"/>
    </row>
    <row r="298" spans="1:20" s="11" customFormat="1" x14ac:dyDescent="0.2">
      <c r="A298" s="10"/>
      <c r="I298" s="12"/>
      <c r="L298" s="13"/>
      <c r="M298" s="14"/>
      <c r="N298" s="14"/>
      <c r="O298" s="12"/>
      <c r="P298" s="16"/>
      <c r="Q298" s="16"/>
    </row>
    <row r="299" spans="1:20" s="11" customFormat="1" x14ac:dyDescent="0.2">
      <c r="A299" s="9" t="s">
        <v>150</v>
      </c>
      <c r="B299" s="10" t="s">
        <v>25</v>
      </c>
      <c r="C299" s="11" t="s">
        <v>62</v>
      </c>
      <c r="D299" s="11" t="s">
        <v>145</v>
      </c>
      <c r="E299" s="11">
        <v>6</v>
      </c>
      <c r="F299" s="11">
        <v>0</v>
      </c>
      <c r="G299" s="11">
        <v>5</v>
      </c>
      <c r="H299" s="11">
        <v>3</v>
      </c>
      <c r="I299" s="12">
        <f t="shared" ref="I299:I304" si="136">(G299-H299)*E299</f>
        <v>12</v>
      </c>
      <c r="J299" s="11">
        <v>14</v>
      </c>
      <c r="K299" s="11">
        <v>12</v>
      </c>
      <c r="L299" s="13">
        <f t="shared" ref="L299:L304" si="137">(J299-K299)*E299</f>
        <v>12</v>
      </c>
      <c r="M299" s="14">
        <f t="shared" ref="M299:M304" si="138">IF(H299=1,E299*3,0)</f>
        <v>0</v>
      </c>
      <c r="N299" s="14">
        <f t="shared" ref="N299:N304" si="139">IF(K299=1,E299*5,0)</f>
        <v>0</v>
      </c>
      <c r="O299" s="15">
        <f t="shared" ref="O299:O304" si="140">IF(F299=0,MAX(I299,L299)+E299*2+MAX(M299,N299),MAX(I299,L299)+E299*5+MAX(M299,N299))</f>
        <v>24</v>
      </c>
      <c r="P299" s="16"/>
      <c r="Q299" s="16"/>
      <c r="T299" s="11">
        <v>24</v>
      </c>
    </row>
    <row r="300" spans="1:20" s="11" customFormat="1" x14ac:dyDescent="0.2">
      <c r="A300" s="9" t="s">
        <v>202</v>
      </c>
      <c r="B300" s="10" t="s">
        <v>25</v>
      </c>
      <c r="C300" s="11" t="s">
        <v>62</v>
      </c>
      <c r="D300" s="11" t="s">
        <v>145</v>
      </c>
      <c r="E300" s="11">
        <v>6</v>
      </c>
      <c r="F300" s="11">
        <v>0</v>
      </c>
      <c r="G300" s="11">
        <v>34</v>
      </c>
      <c r="H300" s="11">
        <v>30</v>
      </c>
      <c r="I300" s="12">
        <f t="shared" si="136"/>
        <v>24</v>
      </c>
      <c r="L300" s="13">
        <f t="shared" si="137"/>
        <v>0</v>
      </c>
      <c r="M300" s="14">
        <f t="shared" si="138"/>
        <v>0</v>
      </c>
      <c r="N300" s="14">
        <f t="shared" si="139"/>
        <v>0</v>
      </c>
      <c r="O300" s="15">
        <f t="shared" si="140"/>
        <v>36</v>
      </c>
      <c r="P300" s="16"/>
    </row>
    <row r="301" spans="1:20" s="11" customFormat="1" x14ac:dyDescent="0.2">
      <c r="A301" s="9" t="s">
        <v>202</v>
      </c>
      <c r="B301" s="10" t="s">
        <v>25</v>
      </c>
      <c r="C301" s="11" t="s">
        <v>62</v>
      </c>
      <c r="D301" s="11" t="s">
        <v>145</v>
      </c>
      <c r="E301" s="11">
        <v>6</v>
      </c>
      <c r="F301" s="11">
        <v>0</v>
      </c>
      <c r="G301" s="11">
        <v>15</v>
      </c>
      <c r="H301" s="11">
        <v>13</v>
      </c>
      <c r="I301" s="12">
        <f t="shared" si="136"/>
        <v>12</v>
      </c>
      <c r="J301" s="11">
        <v>49</v>
      </c>
      <c r="K301" s="11">
        <v>40</v>
      </c>
      <c r="L301" s="13">
        <f t="shared" si="137"/>
        <v>54</v>
      </c>
      <c r="M301" s="14">
        <f t="shared" si="138"/>
        <v>0</v>
      </c>
      <c r="N301" s="14">
        <f t="shared" si="139"/>
        <v>0</v>
      </c>
      <c r="O301" s="15">
        <f t="shared" si="140"/>
        <v>66</v>
      </c>
      <c r="P301" s="16"/>
      <c r="Q301" s="16"/>
      <c r="T301" s="11">
        <v>36</v>
      </c>
    </row>
    <row r="302" spans="1:20" s="11" customFormat="1" x14ac:dyDescent="0.2">
      <c r="A302" s="9" t="s">
        <v>202</v>
      </c>
      <c r="B302" s="10" t="s">
        <v>25</v>
      </c>
      <c r="C302" s="11" t="s">
        <v>62</v>
      </c>
      <c r="D302" s="11" t="s">
        <v>203</v>
      </c>
      <c r="E302" s="11">
        <v>6</v>
      </c>
      <c r="F302" s="11">
        <v>0</v>
      </c>
      <c r="G302" s="11">
        <v>15</v>
      </c>
      <c r="H302" s="11">
        <v>14</v>
      </c>
      <c r="I302" s="12">
        <f t="shared" si="136"/>
        <v>6</v>
      </c>
      <c r="J302" s="11">
        <v>49</v>
      </c>
      <c r="K302" s="11">
        <v>43</v>
      </c>
      <c r="L302" s="13">
        <f t="shared" si="137"/>
        <v>36</v>
      </c>
      <c r="M302" s="14">
        <f t="shared" si="138"/>
        <v>0</v>
      </c>
      <c r="N302" s="14">
        <f t="shared" si="139"/>
        <v>0</v>
      </c>
      <c r="O302" s="15">
        <f t="shared" si="140"/>
        <v>48</v>
      </c>
      <c r="P302" s="16"/>
      <c r="Q302" s="33"/>
      <c r="S302" s="11">
        <v>60</v>
      </c>
    </row>
    <row r="303" spans="1:20" s="11" customFormat="1" x14ac:dyDescent="0.2">
      <c r="A303" s="9" t="s">
        <v>202</v>
      </c>
      <c r="B303" s="10" t="s">
        <v>25</v>
      </c>
      <c r="C303" s="11" t="s">
        <v>62</v>
      </c>
      <c r="D303" s="11" t="s">
        <v>203</v>
      </c>
      <c r="E303" s="11">
        <v>6</v>
      </c>
      <c r="F303" s="11">
        <v>0</v>
      </c>
      <c r="G303" s="11">
        <v>6</v>
      </c>
      <c r="H303" s="11">
        <v>1</v>
      </c>
      <c r="I303" s="12">
        <f t="shared" si="136"/>
        <v>30</v>
      </c>
      <c r="J303" s="11">
        <v>49</v>
      </c>
      <c r="K303" s="11">
        <v>31</v>
      </c>
      <c r="L303" s="13">
        <f t="shared" si="137"/>
        <v>108</v>
      </c>
      <c r="M303" s="14">
        <f t="shared" si="138"/>
        <v>18</v>
      </c>
      <c r="N303" s="14">
        <f t="shared" si="139"/>
        <v>0</v>
      </c>
      <c r="O303" s="15">
        <f t="shared" si="140"/>
        <v>138</v>
      </c>
      <c r="P303" s="16"/>
      <c r="Q303" s="33"/>
      <c r="S303" s="11">
        <v>180</v>
      </c>
    </row>
    <row r="304" spans="1:20" s="11" customFormat="1" x14ac:dyDescent="0.2">
      <c r="A304" s="9" t="s">
        <v>202</v>
      </c>
      <c r="B304" s="10" t="s">
        <v>25</v>
      </c>
      <c r="C304" s="11" t="s">
        <v>62</v>
      </c>
      <c r="D304" s="11" t="s">
        <v>145</v>
      </c>
      <c r="E304" s="11">
        <v>6</v>
      </c>
      <c r="F304" s="11">
        <v>0</v>
      </c>
      <c r="G304" s="11">
        <v>6</v>
      </c>
      <c r="H304" s="11">
        <v>4</v>
      </c>
      <c r="I304" s="12">
        <f t="shared" si="136"/>
        <v>12</v>
      </c>
      <c r="J304" s="11">
        <v>49</v>
      </c>
      <c r="K304" s="11">
        <v>36</v>
      </c>
      <c r="L304" s="13">
        <f t="shared" si="137"/>
        <v>78</v>
      </c>
      <c r="M304" s="14">
        <f t="shared" si="138"/>
        <v>0</v>
      </c>
      <c r="N304" s="14">
        <f t="shared" si="139"/>
        <v>0</v>
      </c>
      <c r="O304" s="15">
        <f t="shared" si="140"/>
        <v>90</v>
      </c>
      <c r="P304" s="16"/>
      <c r="Q304" s="16"/>
      <c r="S304" s="85">
        <f>SUM(S299:S303)</f>
        <v>240</v>
      </c>
      <c r="T304" s="85">
        <f>SUM(T299:T303)</f>
        <v>60</v>
      </c>
    </row>
    <row r="305" spans="1:22" x14ac:dyDescent="0.2">
      <c r="A305" s="10"/>
      <c r="B305" s="11"/>
      <c r="C305" s="11"/>
      <c r="D305" s="11"/>
      <c r="E305" s="11"/>
      <c r="F305" s="11"/>
      <c r="G305" s="11"/>
      <c r="H305" s="11"/>
      <c r="I305" s="12"/>
      <c r="J305" s="11"/>
      <c r="K305" s="11"/>
      <c r="L305" s="13"/>
      <c r="M305" s="14"/>
      <c r="N305" s="14"/>
      <c r="O305" s="12"/>
      <c r="P305" s="16"/>
      <c r="Q305" s="16"/>
      <c r="R305" s="85"/>
      <c r="S305" s="85"/>
      <c r="T305" s="85"/>
      <c r="U305" s="11"/>
      <c r="V305" s="11"/>
    </row>
    <row r="306" spans="1:22" x14ac:dyDescent="0.2">
      <c r="A306" s="9"/>
      <c r="B306" s="10"/>
      <c r="C306" s="11"/>
      <c r="D306" s="11"/>
      <c r="E306" s="11"/>
      <c r="F306" s="11"/>
      <c r="G306" s="11"/>
      <c r="H306" s="11"/>
      <c r="I306" s="12"/>
      <c r="J306" s="11"/>
      <c r="K306" s="11"/>
      <c r="L306" s="13"/>
      <c r="M306" s="14"/>
      <c r="N306" s="14"/>
      <c r="O306" s="15"/>
      <c r="P306" s="16"/>
      <c r="Q306" s="16"/>
      <c r="R306" s="11"/>
      <c r="S306" s="11"/>
      <c r="T306" s="11"/>
      <c r="U306" s="11"/>
      <c r="V306" s="11"/>
    </row>
    <row r="307" spans="1:22" x14ac:dyDescent="0.2">
      <c r="A307" s="9" t="s">
        <v>150</v>
      </c>
      <c r="B307" s="10" t="s">
        <v>25</v>
      </c>
      <c r="C307" s="11" t="s">
        <v>153</v>
      </c>
      <c r="D307" s="11" t="s">
        <v>47</v>
      </c>
      <c r="E307" s="11">
        <v>6</v>
      </c>
      <c r="F307" s="11">
        <v>0</v>
      </c>
      <c r="G307" s="11">
        <v>9</v>
      </c>
      <c r="H307" s="11">
        <v>7</v>
      </c>
      <c r="I307" s="12">
        <f>(G307-H307)*E307</f>
        <v>12</v>
      </c>
      <c r="J307" s="11"/>
      <c r="K307" s="11"/>
      <c r="L307" s="13">
        <f>(J307-K307)*E307</f>
        <v>0</v>
      </c>
      <c r="M307" s="14">
        <f>IF(H307=1,E307*3,0)</f>
        <v>0</v>
      </c>
      <c r="N307" s="14">
        <f>IF(K307=1,E307*5,0)</f>
        <v>0</v>
      </c>
      <c r="O307" s="15">
        <f>IF(F307=0,MAX(I307,L307)+E307*2+MAX(M307,N307),MAX(I307,L307)+E307*5+MAX(M307,N307))</f>
        <v>24</v>
      </c>
      <c r="P307" s="16">
        <v>24</v>
      </c>
      <c r="Q307" s="16"/>
      <c r="R307" s="11"/>
      <c r="S307" s="11"/>
      <c r="T307" s="11"/>
      <c r="U307" s="11"/>
    </row>
    <row r="308" spans="1:22" x14ac:dyDescent="0.2">
      <c r="A308" s="9" t="s">
        <v>150</v>
      </c>
      <c r="B308" s="10" t="s">
        <v>25</v>
      </c>
      <c r="C308" s="11" t="s">
        <v>153</v>
      </c>
      <c r="D308" s="11" t="s">
        <v>47</v>
      </c>
      <c r="E308" s="11">
        <v>6</v>
      </c>
      <c r="F308" s="11">
        <v>0</v>
      </c>
      <c r="G308" s="11">
        <v>5</v>
      </c>
      <c r="H308" s="11">
        <v>4</v>
      </c>
      <c r="I308" s="12">
        <f>(G308-H308)*E308</f>
        <v>6</v>
      </c>
      <c r="J308" s="11">
        <v>14</v>
      </c>
      <c r="K308" s="11">
        <v>13</v>
      </c>
      <c r="L308" s="13">
        <f>(J308-K308)*E308</f>
        <v>6</v>
      </c>
      <c r="M308" s="14">
        <f>IF(H308=1,E308*3,0)</f>
        <v>0</v>
      </c>
      <c r="N308" s="14">
        <f>IF(K308=1,E308*5,0)</f>
        <v>0</v>
      </c>
      <c r="O308" s="15">
        <f>IF(F308=0,MAX(I308,L308)+E308*2+MAX(M308,N308),MAX(I308,L308)+E308*5+MAX(M308,N308))</f>
        <v>18</v>
      </c>
      <c r="P308" s="16"/>
      <c r="Q308" s="16"/>
      <c r="R308" s="11"/>
      <c r="S308" s="11"/>
      <c r="T308" s="11"/>
      <c r="U308" s="11"/>
    </row>
    <row r="309" spans="1:22" x14ac:dyDescent="0.2">
      <c r="A309" s="9" t="s">
        <v>156</v>
      </c>
      <c r="B309" s="10" t="s">
        <v>43</v>
      </c>
      <c r="C309" s="11" t="s">
        <v>153</v>
      </c>
      <c r="D309" s="11" t="s">
        <v>160</v>
      </c>
      <c r="E309" s="11">
        <v>6</v>
      </c>
      <c r="F309" s="11">
        <v>0</v>
      </c>
      <c r="G309" s="11">
        <v>12</v>
      </c>
      <c r="H309" s="11">
        <v>11</v>
      </c>
      <c r="I309" s="12">
        <f>(G309-H309)*E309</f>
        <v>6</v>
      </c>
      <c r="J309" s="11">
        <v>29</v>
      </c>
      <c r="K309" s="11">
        <v>25</v>
      </c>
      <c r="L309" s="13">
        <f>(J309-K309)*E309</f>
        <v>24</v>
      </c>
      <c r="M309" s="14">
        <f>IF(H309=1,E309*3,0)</f>
        <v>0</v>
      </c>
      <c r="N309" s="14">
        <f>IF(K309=1,E309*5,0)</f>
        <v>0</v>
      </c>
      <c r="O309" s="15">
        <f>IF(F309=0,MAX(I309,L309)+E309*2+MAX(M309,N309),MAX(I309,L309)+E309*5+MAX(M309,N309))</f>
        <v>36</v>
      </c>
      <c r="P309" s="16">
        <v>36</v>
      </c>
      <c r="Q309" s="16"/>
      <c r="R309" s="11"/>
      <c r="S309" s="11"/>
      <c r="T309" s="11"/>
    </row>
    <row r="310" spans="1:22" x14ac:dyDescent="0.2">
      <c r="A310" s="9" t="s">
        <v>161</v>
      </c>
      <c r="B310" s="10" t="s">
        <v>56</v>
      </c>
      <c r="C310" s="11" t="s">
        <v>153</v>
      </c>
      <c r="D310" s="11" t="s">
        <v>47</v>
      </c>
      <c r="E310" s="11">
        <v>20</v>
      </c>
      <c r="F310" s="11">
        <v>0</v>
      </c>
      <c r="G310" s="11">
        <v>6</v>
      </c>
      <c r="H310" s="11">
        <v>6</v>
      </c>
      <c r="I310" s="12">
        <f>(G310-H310)*E310</f>
        <v>0</v>
      </c>
      <c r="J310" s="11">
        <v>37</v>
      </c>
      <c r="K310" s="11">
        <v>36</v>
      </c>
      <c r="L310" s="13">
        <f>(J310-K310)*E310</f>
        <v>20</v>
      </c>
      <c r="M310" s="14">
        <f>IF(H310=1,E310*3,0)</f>
        <v>0</v>
      </c>
      <c r="N310" s="14">
        <f>IF(K310=1,E310*5,0)</f>
        <v>0</v>
      </c>
      <c r="O310" s="15">
        <f>IF(F310=0,MAX(I310,L310)+E310*2+MAX(M310,N310),MAX(I310,L310)+E310*5+MAX(M310,N310))</f>
        <v>60</v>
      </c>
      <c r="P310" s="16">
        <v>60</v>
      </c>
      <c r="Q310" s="33"/>
      <c r="R310" s="11"/>
      <c r="S310" s="11"/>
      <c r="T310" s="11"/>
    </row>
    <row r="311" spans="1:22" x14ac:dyDescent="0.2">
      <c r="A311" s="9" t="s">
        <v>164</v>
      </c>
      <c r="B311" s="10" t="s">
        <v>80</v>
      </c>
      <c r="C311" s="11" t="s">
        <v>153</v>
      </c>
      <c r="D311" s="11" t="s">
        <v>47</v>
      </c>
      <c r="E311" s="11">
        <v>20</v>
      </c>
      <c r="F311" s="11">
        <v>0</v>
      </c>
      <c r="G311" s="11">
        <v>9</v>
      </c>
      <c r="H311" s="11">
        <v>4</v>
      </c>
      <c r="I311" s="12">
        <f>(G311-H311)*E311</f>
        <v>100</v>
      </c>
      <c r="J311" s="11">
        <v>26</v>
      </c>
      <c r="K311" s="11">
        <v>19</v>
      </c>
      <c r="L311" s="13">
        <f>(J311-K311)*E311</f>
        <v>140</v>
      </c>
      <c r="M311" s="14">
        <f>IF(H311=1,E311*3,0)</f>
        <v>0</v>
      </c>
      <c r="N311" s="14">
        <f>IF(K311=1,E311*5,0)</f>
        <v>0</v>
      </c>
      <c r="O311" s="15">
        <f>IF(F311=0,MAX(I311,L311)+E311*2+MAX(M311,N311),MAX(I311,L311)+E311*5+MAX(M311,N311))</f>
        <v>180</v>
      </c>
      <c r="P311" s="16">
        <v>180</v>
      </c>
      <c r="Q311" s="16"/>
      <c r="R311" s="85"/>
      <c r="S311" s="85"/>
      <c r="T311" s="85"/>
    </row>
    <row r="312" spans="1:22" x14ac:dyDescent="0.2">
      <c r="A312" s="9"/>
      <c r="B312" s="10"/>
      <c r="C312" s="11"/>
      <c r="D312" s="11"/>
      <c r="E312" s="11"/>
      <c r="F312" s="11"/>
      <c r="G312" s="11"/>
      <c r="H312" s="11"/>
      <c r="I312" s="12"/>
      <c r="J312" s="11"/>
      <c r="K312" s="11"/>
      <c r="L312" s="13"/>
      <c r="M312" s="14"/>
      <c r="N312" s="14"/>
      <c r="O312" s="15"/>
      <c r="P312" s="16" t="s">
        <v>26</v>
      </c>
      <c r="Q312" s="16"/>
      <c r="R312" s="11"/>
      <c r="S312" s="11"/>
      <c r="T312" s="11"/>
    </row>
    <row r="313" spans="1:22" x14ac:dyDescent="0.2">
      <c r="A313" s="100"/>
      <c r="B313" s="85"/>
      <c r="C313" s="85"/>
      <c r="D313" s="85"/>
      <c r="E313" s="85"/>
      <c r="F313" s="85"/>
      <c r="G313" s="85"/>
      <c r="H313" s="85"/>
      <c r="I313" s="101"/>
      <c r="J313" s="85"/>
      <c r="K313" s="85"/>
      <c r="L313" s="102"/>
      <c r="M313" s="61"/>
      <c r="N313" s="61"/>
      <c r="O313" s="101"/>
      <c r="P313" s="87"/>
      <c r="Q313" s="16"/>
      <c r="R313" s="11"/>
      <c r="S313" s="11"/>
      <c r="T313" s="11"/>
    </row>
    <row r="314" spans="1:22" x14ac:dyDescent="0.2">
      <c r="A314" s="9"/>
      <c r="B314" s="10"/>
      <c r="C314" s="11"/>
      <c r="D314" s="11"/>
      <c r="E314" s="11"/>
      <c r="F314" s="11"/>
      <c r="G314" s="11"/>
      <c r="H314" s="11"/>
      <c r="I314" s="12"/>
      <c r="J314" s="11"/>
      <c r="K314" s="11"/>
      <c r="L314" s="13"/>
      <c r="M314" s="14"/>
      <c r="N314" s="14"/>
      <c r="O314" s="15"/>
      <c r="P314" s="16"/>
      <c r="Q314" s="16"/>
      <c r="R314" s="11"/>
      <c r="S314" s="11"/>
      <c r="T314" s="11"/>
    </row>
    <row r="315" spans="1:22" x14ac:dyDescent="0.2">
      <c r="A315" s="9" t="s">
        <v>181</v>
      </c>
      <c r="B315" s="10" t="s">
        <v>125</v>
      </c>
      <c r="C315" s="11" t="s">
        <v>36</v>
      </c>
      <c r="D315" s="11" t="s">
        <v>41</v>
      </c>
      <c r="E315" s="11">
        <v>8</v>
      </c>
      <c r="F315" s="11">
        <v>0</v>
      </c>
      <c r="G315" s="11">
        <v>20</v>
      </c>
      <c r="H315" s="11">
        <v>13</v>
      </c>
      <c r="I315" s="12">
        <f>(G315-H315)*E315</f>
        <v>56</v>
      </c>
      <c r="J315" s="11"/>
      <c r="K315" s="11"/>
      <c r="L315" s="13">
        <f>(J315-K315)*E315</f>
        <v>0</v>
      </c>
      <c r="M315" s="14">
        <f>IF(H315=1,E315*3,0)</f>
        <v>0</v>
      </c>
      <c r="N315" s="14">
        <f>IF(K315=1,E315*5,0)</f>
        <v>0</v>
      </c>
      <c r="O315" s="15">
        <f>IF(F315=0,MAX(I315,L315)+E315*2+MAX(M315,N315),MAX(I315,L315)+E315*5+MAX(M315,N315))</f>
        <v>72</v>
      </c>
      <c r="P315" s="16">
        <v>72</v>
      </c>
      <c r="Q315" s="16"/>
      <c r="R315" s="11"/>
      <c r="S315" s="11"/>
      <c r="T315" s="11"/>
    </row>
    <row r="316" spans="1:22" x14ac:dyDescent="0.2">
      <c r="A316" s="9" t="s">
        <v>182</v>
      </c>
      <c r="B316" s="10" t="s">
        <v>125</v>
      </c>
      <c r="C316" s="11" t="s">
        <v>36</v>
      </c>
      <c r="D316" s="11" t="s">
        <v>41</v>
      </c>
      <c r="E316" s="11">
        <v>8</v>
      </c>
      <c r="F316" s="11">
        <v>0</v>
      </c>
      <c r="G316" s="11">
        <v>20</v>
      </c>
      <c r="H316" s="11">
        <v>19</v>
      </c>
      <c r="I316" s="12">
        <f>(G316-H316)*E316</f>
        <v>8</v>
      </c>
      <c r="J316" s="11"/>
      <c r="K316" s="11"/>
      <c r="L316" s="13">
        <f>(J316-K316)*E316</f>
        <v>0</v>
      </c>
      <c r="M316" s="14">
        <f>IF(H316=1,E316*3,0)</f>
        <v>0</v>
      </c>
      <c r="N316" s="14">
        <f>IF(K316=1,E316*5,0)</f>
        <v>0</v>
      </c>
      <c r="O316" s="15">
        <f>IF(F316=0,MAX(I316,L316)+E316*2+MAX(M316,N316),MAX(I316,L316)+E316*5+MAX(M316,N316))</f>
        <v>24</v>
      </c>
      <c r="P316" s="16">
        <v>24</v>
      </c>
      <c r="Q316" s="16"/>
      <c r="R316" s="11"/>
      <c r="S316" s="11"/>
      <c r="T316" s="11"/>
    </row>
    <row r="317" spans="1:22" x14ac:dyDescent="0.2">
      <c r="A317" s="9" t="s">
        <v>202</v>
      </c>
      <c r="B317" s="10" t="s">
        <v>25</v>
      </c>
      <c r="C317" s="11" t="s">
        <v>36</v>
      </c>
      <c r="D317" s="11" t="s">
        <v>47</v>
      </c>
      <c r="E317" s="11">
        <v>6</v>
      </c>
      <c r="F317" s="11">
        <v>0</v>
      </c>
      <c r="G317" s="11">
        <v>15</v>
      </c>
      <c r="H317" s="11">
        <v>10</v>
      </c>
      <c r="I317" s="12">
        <f>(G317-H317)*E317</f>
        <v>30</v>
      </c>
      <c r="J317" s="11">
        <v>49</v>
      </c>
      <c r="K317" s="11">
        <v>30</v>
      </c>
      <c r="L317" s="13">
        <f>(J317-K317)*E317</f>
        <v>114</v>
      </c>
      <c r="M317" s="14">
        <f>IF(H317=1,E317*3,0)</f>
        <v>0</v>
      </c>
      <c r="N317" s="14">
        <f>IF(K317=1,E317*5,0)</f>
        <v>0</v>
      </c>
      <c r="O317" s="15">
        <f>IF(F317=0,MAX(I317,L317)+E317*2+MAX(M317,N317),MAX(I317,L317)+E317*5+MAX(M317,N317))</f>
        <v>126</v>
      </c>
      <c r="P317" s="16">
        <v>126</v>
      </c>
      <c r="Q317" s="16">
        <f>SUM(P307:P311)</f>
        <v>300</v>
      </c>
      <c r="R317" s="11"/>
      <c r="S317" s="11"/>
      <c r="T317" s="11"/>
    </row>
    <row r="318" spans="1:22" x14ac:dyDescent="0.2">
      <c r="A318" s="9"/>
      <c r="B318" s="10"/>
      <c r="C318" s="11"/>
      <c r="D318" s="11"/>
      <c r="E318" s="11"/>
      <c r="F318" s="11"/>
      <c r="G318" s="11"/>
      <c r="H318" s="11"/>
      <c r="I318" s="12"/>
      <c r="J318" s="11"/>
      <c r="K318" s="11"/>
      <c r="L318" s="13"/>
      <c r="M318" s="14"/>
      <c r="N318" s="14"/>
      <c r="O318" s="15"/>
      <c r="P318" s="16" t="s">
        <v>26</v>
      </c>
      <c r="Q318" s="103"/>
      <c r="R318" s="11"/>
      <c r="S318" s="11"/>
      <c r="T318" s="11"/>
    </row>
    <row r="319" spans="1:22" x14ac:dyDescent="0.2">
      <c r="A319" s="100"/>
      <c r="B319" s="85"/>
      <c r="C319" s="85"/>
      <c r="D319" s="85"/>
      <c r="E319" s="85"/>
      <c r="F319" s="85"/>
      <c r="G319" s="85"/>
      <c r="H319" s="85"/>
      <c r="I319" s="101"/>
      <c r="J319" s="85"/>
      <c r="K319" s="85"/>
      <c r="L319" s="102"/>
      <c r="M319" s="61"/>
      <c r="N319" s="61"/>
      <c r="O319" s="101"/>
      <c r="P319" s="87"/>
      <c r="Q319" s="11"/>
      <c r="R319" s="11"/>
      <c r="S319" s="11"/>
      <c r="T319" s="11"/>
    </row>
    <row r="320" spans="1:22" x14ac:dyDescent="0.2">
      <c r="A320" s="9" t="s">
        <v>202</v>
      </c>
      <c r="B320" s="10" t="s">
        <v>25</v>
      </c>
      <c r="C320" s="11" t="s">
        <v>66</v>
      </c>
      <c r="D320" s="11" t="s">
        <v>145</v>
      </c>
      <c r="E320" s="11">
        <v>6</v>
      </c>
      <c r="F320" s="11">
        <v>0</v>
      </c>
      <c r="G320" s="11">
        <v>34</v>
      </c>
      <c r="H320" s="11">
        <v>31</v>
      </c>
      <c r="I320" s="12">
        <f>(G320-H320)*E320</f>
        <v>18</v>
      </c>
      <c r="J320" s="11"/>
      <c r="K320" s="11"/>
      <c r="L320" s="13">
        <f>(J320-K320)*E320</f>
        <v>0</v>
      </c>
      <c r="M320" s="14">
        <v>0</v>
      </c>
      <c r="N320" s="14">
        <f>IF(K320=1,E320*5,0)</f>
        <v>0</v>
      </c>
      <c r="O320" s="15">
        <f>IF(F320=0,MAX(I320,L320)+E320*2+MAX(M320,N320),MAX(I320,L320)+E320*5+MAX(M320,N320))</f>
        <v>30</v>
      </c>
      <c r="P320" s="16"/>
      <c r="Q320" s="16"/>
      <c r="R320" s="11"/>
      <c r="S320" s="11"/>
      <c r="T320" s="11"/>
    </row>
    <row r="321" spans="1:20" x14ac:dyDescent="0.2">
      <c r="A321" s="9" t="s">
        <v>202</v>
      </c>
      <c r="B321" s="10" t="s">
        <v>25</v>
      </c>
      <c r="C321" s="11" t="s">
        <v>66</v>
      </c>
      <c r="D321" s="11" t="s">
        <v>145</v>
      </c>
      <c r="E321" s="11">
        <v>6</v>
      </c>
      <c r="F321" s="11">
        <v>0</v>
      </c>
      <c r="G321" s="11">
        <v>15</v>
      </c>
      <c r="H321" s="11">
        <v>15</v>
      </c>
      <c r="I321" s="12">
        <f>(G321-H321)*E321</f>
        <v>0</v>
      </c>
      <c r="J321" s="11">
        <v>49</v>
      </c>
      <c r="K321" s="11">
        <v>44</v>
      </c>
      <c r="L321" s="13">
        <f>(J321-K321)*E321</f>
        <v>30</v>
      </c>
      <c r="M321" s="14">
        <f>IF(H321=1,E321*3,0)</f>
        <v>0</v>
      </c>
      <c r="N321" s="14">
        <f>IF(K321=1,E321*5,0)</f>
        <v>0</v>
      </c>
      <c r="O321" s="15">
        <f>IF(F321=0,MAX(I321,L321)+E321*2+MAX(M321,N321),MAX(I321,L321)+E321*5+MAX(M321,N321))</f>
        <v>42</v>
      </c>
      <c r="P321" s="16"/>
      <c r="Q321" s="16"/>
      <c r="R321" s="11"/>
      <c r="S321" s="11"/>
      <c r="T321" s="11"/>
    </row>
    <row r="322" spans="1:20" x14ac:dyDescent="0.2">
      <c r="A322" s="9" t="s">
        <v>202</v>
      </c>
      <c r="B322" s="10" t="s">
        <v>25</v>
      </c>
      <c r="C322" s="11" t="s">
        <v>66</v>
      </c>
      <c r="D322" s="11" t="s">
        <v>145</v>
      </c>
      <c r="E322" s="11">
        <v>6</v>
      </c>
      <c r="F322" s="11">
        <v>0</v>
      </c>
      <c r="G322" s="11">
        <v>6</v>
      </c>
      <c r="H322" s="11">
        <v>3</v>
      </c>
      <c r="I322" s="12">
        <f>(G322-H322)*E322</f>
        <v>18</v>
      </c>
      <c r="J322" s="11">
        <v>49</v>
      </c>
      <c r="K322" s="11">
        <v>34</v>
      </c>
      <c r="L322" s="13">
        <f>(J322-K322)*E322</f>
        <v>90</v>
      </c>
      <c r="M322" s="14">
        <f>IF(H322=1,E322*3,0)</f>
        <v>0</v>
      </c>
      <c r="N322" s="14">
        <f>IF(K322=1,E322*5,0)</f>
        <v>0</v>
      </c>
      <c r="O322" s="15">
        <f>IF(F322=0,MAX(I322,L322)+E322*2+MAX(M322,N322),MAX(I322,L322)+E322*5+MAX(M322,N322))</f>
        <v>102</v>
      </c>
      <c r="P322" s="16"/>
      <c r="Q322" s="11"/>
      <c r="R322" s="11"/>
      <c r="S322" s="11"/>
      <c r="T322" s="11"/>
    </row>
    <row r="323" spans="1:20" x14ac:dyDescent="0.2">
      <c r="A323" s="9" t="s">
        <v>202</v>
      </c>
      <c r="B323" s="10" t="s">
        <v>25</v>
      </c>
      <c r="C323" s="11" t="s">
        <v>66</v>
      </c>
      <c r="D323" s="11" t="s">
        <v>145</v>
      </c>
      <c r="E323" s="11">
        <v>6</v>
      </c>
      <c r="F323" s="11">
        <v>0</v>
      </c>
      <c r="G323" s="11">
        <v>3</v>
      </c>
      <c r="H323" s="11">
        <v>2</v>
      </c>
      <c r="I323" s="12">
        <f>(G323-H323)*E323</f>
        <v>6</v>
      </c>
      <c r="J323" s="11">
        <v>49</v>
      </c>
      <c r="K323" s="11">
        <v>29</v>
      </c>
      <c r="L323" s="13">
        <f>(J323-K323)*E323</f>
        <v>120</v>
      </c>
      <c r="M323" s="14">
        <f>IF(H323=1,E323*3,0)</f>
        <v>0</v>
      </c>
      <c r="N323" s="14">
        <f>IF(K323=1,E323*5,0)</f>
        <v>0</v>
      </c>
      <c r="O323" s="15">
        <f>IF(F323=0,MAX(I323,L323)+E323*2+MAX(M323,N323),MAX(I323,L323)+E323*5+MAX(M323,N323))</f>
        <v>132</v>
      </c>
      <c r="P323" s="16"/>
      <c r="Q323" s="16">
        <f>SUM(P315:P317)</f>
        <v>222</v>
      </c>
      <c r="R323" s="11"/>
      <c r="S323" s="11"/>
      <c r="T323" s="11"/>
    </row>
    <row r="324" spans="1:20" x14ac:dyDescent="0.2">
      <c r="A324" s="10"/>
      <c r="B324" s="11"/>
      <c r="C324" s="11"/>
      <c r="D324" s="11"/>
      <c r="E324" s="11"/>
      <c r="F324" s="11"/>
      <c r="G324" s="11"/>
      <c r="H324" s="11"/>
      <c r="I324" s="12"/>
      <c r="J324" s="11"/>
      <c r="K324" s="11"/>
      <c r="L324" s="13"/>
      <c r="M324" s="14"/>
      <c r="N324" s="14"/>
      <c r="O324" s="12"/>
      <c r="P324" s="16"/>
      <c r="Q324" s="103"/>
      <c r="R324" s="11"/>
      <c r="S324" s="11"/>
      <c r="T324" s="11"/>
    </row>
    <row r="325" spans="1:20" x14ac:dyDescent="0.2">
      <c r="A325" s="9" t="s">
        <v>150</v>
      </c>
      <c r="B325" s="10" t="s">
        <v>25</v>
      </c>
      <c r="C325" s="11" t="s">
        <v>34</v>
      </c>
      <c r="D325" s="11" t="s">
        <v>130</v>
      </c>
      <c r="E325" s="11">
        <v>6</v>
      </c>
      <c r="F325" s="11">
        <v>0</v>
      </c>
      <c r="G325" s="11">
        <v>42</v>
      </c>
      <c r="H325" s="11">
        <v>33</v>
      </c>
      <c r="I325" s="12">
        <f>(G325-H325)*E325</f>
        <v>54</v>
      </c>
      <c r="J325" s="11"/>
      <c r="K325" s="11"/>
      <c r="L325" s="13">
        <f>(J325-K325)*E325</f>
        <v>0</v>
      </c>
      <c r="M325" s="14">
        <f>IF(H325=1,E325*3,0)</f>
        <v>0</v>
      </c>
      <c r="N325" s="14">
        <f>IF(K325=1,E325*5,0)</f>
        <v>0</v>
      </c>
      <c r="O325" s="15">
        <f>IF(F325=0,MAX(I325,L325)+E325*2+MAX(M325,N325),MAX(I325,L325)+E325*5+MAX(M325,N325))</f>
        <v>66</v>
      </c>
      <c r="P325" s="16"/>
      <c r="Q325" s="11"/>
      <c r="R325" s="11"/>
      <c r="S325" s="11"/>
      <c r="T325" s="11"/>
    </row>
    <row r="326" spans="1:20" x14ac:dyDescent="0.2">
      <c r="A326" s="9" t="s">
        <v>150</v>
      </c>
      <c r="B326" s="10" t="s">
        <v>25</v>
      </c>
      <c r="C326" s="11" t="s">
        <v>34</v>
      </c>
      <c r="D326" s="11" t="s">
        <v>130</v>
      </c>
      <c r="E326" s="11">
        <v>6</v>
      </c>
      <c r="F326" s="11">
        <v>0</v>
      </c>
      <c r="G326" s="11">
        <v>9</v>
      </c>
      <c r="H326" s="11">
        <v>7</v>
      </c>
      <c r="I326" s="12">
        <f>(G326-H326)*E326</f>
        <v>12</v>
      </c>
      <c r="J326" s="11">
        <v>56</v>
      </c>
      <c r="K326" s="11">
        <v>40</v>
      </c>
      <c r="L326" s="13">
        <f>(J326-K326)*E326</f>
        <v>96</v>
      </c>
      <c r="M326" s="14">
        <f>IF(H326=1,E326*3,0)</f>
        <v>0</v>
      </c>
      <c r="N326" s="14">
        <f>IF(K326=1,E326*5,0)</f>
        <v>0</v>
      </c>
      <c r="O326" s="15">
        <f>IF(F326=0,MAX(I326,L326)+E326*2+MAX(M326,N326),MAX(I326,L326)+E326*5+MAX(M326,N326))</f>
        <v>108</v>
      </c>
      <c r="P326" s="16">
        <v>108</v>
      </c>
      <c r="Q326" s="16"/>
      <c r="R326" s="11"/>
      <c r="S326" s="11"/>
      <c r="T326" s="11"/>
    </row>
    <row r="327" spans="1:20" x14ac:dyDescent="0.2">
      <c r="A327" s="9"/>
      <c r="B327" s="10"/>
      <c r="C327" s="11"/>
      <c r="D327" s="11"/>
      <c r="E327" s="11"/>
      <c r="F327" s="11"/>
      <c r="G327" s="11"/>
      <c r="H327" s="11"/>
      <c r="I327" s="12"/>
      <c r="J327" s="11"/>
      <c r="K327" s="11"/>
      <c r="L327" s="13"/>
      <c r="M327" s="14"/>
      <c r="N327" s="14"/>
      <c r="O327" s="15"/>
      <c r="P327" s="16" t="s">
        <v>26</v>
      </c>
      <c r="Q327" s="11"/>
      <c r="R327" s="11"/>
      <c r="S327" s="11"/>
      <c r="T327" s="11"/>
    </row>
    <row r="328" spans="1:20" x14ac:dyDescent="0.2">
      <c r="A328" s="10"/>
      <c r="B328" s="11"/>
      <c r="C328" s="11"/>
      <c r="D328" s="11"/>
      <c r="E328" s="11"/>
      <c r="F328" s="11"/>
      <c r="G328" s="11"/>
      <c r="H328" s="11"/>
      <c r="I328" s="12"/>
      <c r="J328" s="11"/>
      <c r="K328" s="11"/>
      <c r="L328" s="13"/>
      <c r="M328" s="14"/>
      <c r="N328" s="14"/>
      <c r="O328" s="12"/>
      <c r="P328" s="16"/>
      <c r="Q328" s="11"/>
      <c r="R328" s="11"/>
      <c r="S328" s="11"/>
      <c r="T328" s="11"/>
    </row>
    <row r="329" spans="1:20" x14ac:dyDescent="0.2">
      <c r="A329" s="9"/>
      <c r="B329" s="10"/>
      <c r="C329" s="11"/>
      <c r="D329" s="11"/>
      <c r="E329" s="11"/>
      <c r="F329" s="11"/>
      <c r="G329" s="11"/>
      <c r="H329" s="11"/>
      <c r="I329" s="12"/>
      <c r="J329" s="11"/>
      <c r="K329" s="11"/>
      <c r="L329" s="13"/>
      <c r="M329" s="14"/>
      <c r="N329" s="14"/>
      <c r="O329" s="15"/>
      <c r="P329" s="16"/>
      <c r="Q329" s="33"/>
      <c r="R329" s="11"/>
      <c r="S329" s="11"/>
      <c r="T329" s="11"/>
    </row>
    <row r="330" spans="1:20" x14ac:dyDescent="0.2">
      <c r="A330" s="9" t="s">
        <v>181</v>
      </c>
      <c r="B330" s="10" t="s">
        <v>125</v>
      </c>
      <c r="C330" s="11" t="s">
        <v>53</v>
      </c>
      <c r="D330" s="11" t="s">
        <v>41</v>
      </c>
      <c r="E330" s="11">
        <v>8</v>
      </c>
      <c r="F330" s="11">
        <v>0</v>
      </c>
      <c r="G330" s="11">
        <v>20</v>
      </c>
      <c r="H330" s="11">
        <v>13</v>
      </c>
      <c r="I330" s="12">
        <f>(G330-H330)*E330</f>
        <v>56</v>
      </c>
      <c r="J330" s="11"/>
      <c r="K330" s="11"/>
      <c r="L330" s="13">
        <f>(J330-K330)*E330</f>
        <v>0</v>
      </c>
      <c r="M330" s="14">
        <f>IF(H330=1,E330*3,0)</f>
        <v>0</v>
      </c>
      <c r="N330" s="14">
        <f>IF(K330=1,E330*5,0)</f>
        <v>0</v>
      </c>
      <c r="O330" s="15">
        <f>IF(F330=0,MAX(I330,L330)+E330*2+MAX(M330,N330),MAX(I330,L330)+E330*5+MAX(M330,N330))</f>
        <v>72</v>
      </c>
      <c r="P330" s="16">
        <v>72</v>
      </c>
      <c r="Q330" s="16"/>
      <c r="R330" s="11"/>
      <c r="S330" s="11"/>
      <c r="T330" s="11"/>
    </row>
    <row r="331" spans="1:20" x14ac:dyDescent="0.2">
      <c r="A331" s="9" t="s">
        <v>182</v>
      </c>
      <c r="B331" s="10" t="s">
        <v>125</v>
      </c>
      <c r="C331" s="11" t="s">
        <v>53</v>
      </c>
      <c r="D331" s="11" t="s">
        <v>41</v>
      </c>
      <c r="E331" s="11">
        <v>8</v>
      </c>
      <c r="F331" s="11">
        <v>0</v>
      </c>
      <c r="G331" s="11">
        <v>20</v>
      </c>
      <c r="H331" s="11">
        <v>19</v>
      </c>
      <c r="I331" s="12">
        <f>(G331-H331)*E331</f>
        <v>8</v>
      </c>
      <c r="J331" s="11"/>
      <c r="K331" s="11"/>
      <c r="L331" s="13">
        <f>(J331-K331)*E331</f>
        <v>0</v>
      </c>
      <c r="M331" s="14">
        <f>IF(H331=1,E331*3,0)</f>
        <v>0</v>
      </c>
      <c r="N331" s="14">
        <f>IF(K331=1,E331*5,0)</f>
        <v>0</v>
      </c>
      <c r="O331" s="15">
        <f>IF(F331=0,MAX(I331,L331)+E331*2+MAX(M331,N331),MAX(I331,L331)+E331*5+MAX(M331,N331))</f>
        <v>24</v>
      </c>
      <c r="P331" s="16">
        <v>24</v>
      </c>
      <c r="Q331" s="16"/>
      <c r="R331" s="11"/>
      <c r="S331" s="11"/>
      <c r="T331" s="11"/>
    </row>
    <row r="332" spans="1:20" x14ac:dyDescent="0.2">
      <c r="A332" s="9"/>
      <c r="B332" s="10"/>
      <c r="C332" s="11"/>
      <c r="D332" s="11"/>
      <c r="E332" s="11"/>
      <c r="F332" s="11"/>
      <c r="G332" s="11"/>
      <c r="H332" s="11"/>
      <c r="I332" s="12"/>
      <c r="J332" s="11"/>
      <c r="K332" s="11"/>
      <c r="L332" s="13"/>
      <c r="M332" s="14"/>
      <c r="N332" s="14"/>
      <c r="O332" s="15"/>
      <c r="P332" s="16" t="s">
        <v>26</v>
      </c>
      <c r="Q332" s="16">
        <f>SUM(P325:P326)</f>
        <v>108</v>
      </c>
      <c r="R332" s="11"/>
      <c r="S332" s="11"/>
      <c r="T332" s="11"/>
    </row>
    <row r="333" spans="1:20" x14ac:dyDescent="0.2">
      <c r="A333" s="9"/>
      <c r="B333" s="10"/>
      <c r="C333" s="11"/>
      <c r="D333" s="11"/>
      <c r="E333" s="11"/>
      <c r="F333" s="11"/>
      <c r="G333" s="11"/>
      <c r="H333" s="11"/>
      <c r="I333" s="12"/>
      <c r="J333" s="11"/>
      <c r="K333" s="11"/>
      <c r="L333" s="13"/>
      <c r="M333" s="14"/>
      <c r="N333" s="14"/>
      <c r="O333" s="15"/>
      <c r="P333" s="16"/>
      <c r="Q333" s="16"/>
      <c r="R333" s="11"/>
      <c r="S333" s="11"/>
      <c r="T333" s="11"/>
    </row>
    <row r="334" spans="1:20" x14ac:dyDescent="0.2">
      <c r="A334" s="9" t="s">
        <v>150</v>
      </c>
      <c r="B334" s="10" t="s">
        <v>25</v>
      </c>
      <c r="C334" s="11" t="s">
        <v>60</v>
      </c>
      <c r="D334" s="11" t="s">
        <v>61</v>
      </c>
      <c r="E334" s="11">
        <v>6</v>
      </c>
      <c r="F334" s="11">
        <v>0</v>
      </c>
      <c r="G334" s="11">
        <v>9</v>
      </c>
      <c r="H334" s="11">
        <v>7</v>
      </c>
      <c r="I334" s="12">
        <f>(G334-H334)*E334</f>
        <v>12</v>
      </c>
      <c r="J334" s="11">
        <v>56</v>
      </c>
      <c r="K334" s="11">
        <v>43</v>
      </c>
      <c r="L334" s="13">
        <f>(J334-K334)*E334</f>
        <v>78</v>
      </c>
      <c r="M334" s="14">
        <f>IF(H334=1,E334*3,0)</f>
        <v>0</v>
      </c>
      <c r="N334" s="14">
        <f>IF(K334=1,E334*5,0)</f>
        <v>0</v>
      </c>
      <c r="O334" s="15">
        <f>IF(F334=0,MAX(I334,L334)+E334*2+MAX(M334,N334),MAX(I334,L334)+E334*5+MAX(M334,N334))</f>
        <v>90</v>
      </c>
      <c r="P334" s="16">
        <v>90</v>
      </c>
      <c r="Q334" s="11"/>
      <c r="R334" s="11"/>
      <c r="S334" s="11"/>
      <c r="T334" s="11"/>
    </row>
    <row r="335" spans="1:20" x14ac:dyDescent="0.2">
      <c r="A335" s="9"/>
      <c r="B335" s="10"/>
      <c r="C335" s="11"/>
      <c r="D335" s="11"/>
      <c r="E335" s="11"/>
      <c r="F335" s="11"/>
      <c r="G335" s="11"/>
      <c r="H335" s="11"/>
      <c r="I335" s="12"/>
      <c r="J335" s="11"/>
      <c r="K335" s="11"/>
      <c r="L335" s="13"/>
      <c r="M335" s="14"/>
      <c r="N335" s="14"/>
      <c r="O335" s="15"/>
      <c r="P335" s="16" t="s">
        <v>26</v>
      </c>
      <c r="Q335" s="16"/>
      <c r="R335" s="11"/>
      <c r="S335" s="11"/>
      <c r="T335" s="11"/>
    </row>
    <row r="336" spans="1:20" x14ac:dyDescent="0.2">
      <c r="A336" s="9"/>
      <c r="B336" s="10"/>
      <c r="C336" s="11"/>
      <c r="D336" s="11"/>
      <c r="E336" s="11"/>
      <c r="F336" s="11"/>
      <c r="G336" s="11"/>
      <c r="H336" s="11"/>
      <c r="I336" s="12"/>
      <c r="J336" s="11"/>
      <c r="K336" s="11"/>
      <c r="L336" s="13"/>
      <c r="M336" s="14"/>
      <c r="N336" s="14"/>
      <c r="O336" s="15"/>
      <c r="P336" s="16"/>
      <c r="Q336" s="16"/>
      <c r="R336" s="11"/>
      <c r="S336" s="11"/>
      <c r="T336" s="11"/>
    </row>
    <row r="337" spans="1:20" x14ac:dyDescent="0.2">
      <c r="A337" s="9" t="s">
        <v>165</v>
      </c>
      <c r="B337" s="10" t="s">
        <v>166</v>
      </c>
      <c r="C337" s="11" t="s">
        <v>108</v>
      </c>
      <c r="D337" s="11" t="s">
        <v>167</v>
      </c>
      <c r="E337" s="11">
        <v>8</v>
      </c>
      <c r="F337" s="11">
        <v>0</v>
      </c>
      <c r="G337" s="11">
        <v>10</v>
      </c>
      <c r="H337" s="11">
        <v>9</v>
      </c>
      <c r="I337" s="12">
        <f>(G337-H337)*E337</f>
        <v>8</v>
      </c>
      <c r="J337" s="11"/>
      <c r="K337" s="11"/>
      <c r="L337" s="13">
        <f>(J337-K337)*E337</f>
        <v>0</v>
      </c>
      <c r="M337" s="14">
        <f>IF(H337=1,E337*3,0)</f>
        <v>0</v>
      </c>
      <c r="N337" s="14">
        <f>IF(K337=1,E337*5,0)</f>
        <v>0</v>
      </c>
      <c r="O337" s="15">
        <f>IF(F337=0,MAX(I337,L337)+E337*2+MAX(M337,N337),MAX(I337,L337)+E337*5+MAX(M337,N337))</f>
        <v>24</v>
      </c>
      <c r="P337" s="16">
        <v>24</v>
      </c>
      <c r="Q337" s="16">
        <f>SUM(P330:P331)</f>
        <v>96</v>
      </c>
      <c r="R337" s="11"/>
      <c r="S337" s="11"/>
      <c r="T337" s="11"/>
    </row>
    <row r="338" spans="1:20" x14ac:dyDescent="0.2">
      <c r="A338" s="9" t="s">
        <v>168</v>
      </c>
      <c r="B338" s="10" t="s">
        <v>166</v>
      </c>
      <c r="C338" s="11" t="s">
        <v>108</v>
      </c>
      <c r="D338" s="11" t="s">
        <v>167</v>
      </c>
      <c r="E338" s="11">
        <v>8</v>
      </c>
      <c r="F338" s="11">
        <v>0</v>
      </c>
      <c r="G338" s="11">
        <v>10</v>
      </c>
      <c r="H338" s="11">
        <v>6</v>
      </c>
      <c r="I338" s="12">
        <f>(G338-H338)*E338</f>
        <v>32</v>
      </c>
      <c r="J338" s="11"/>
      <c r="K338" s="11"/>
      <c r="L338" s="13">
        <f>(J338-K338)*E338</f>
        <v>0</v>
      </c>
      <c r="M338" s="14">
        <f>IF(H338=1,E338*3,0)</f>
        <v>0</v>
      </c>
      <c r="N338" s="14">
        <f>IF(K338=1,E338*5,0)</f>
        <v>0</v>
      </c>
      <c r="O338" s="15">
        <f>IF(F338=0,MAX(I338,L338)+E338*2+MAX(M338,N338),MAX(I338,L338)+E338*5+MAX(M338,N338))</f>
        <v>48</v>
      </c>
      <c r="P338" s="16">
        <v>48</v>
      </c>
      <c r="Q338" s="16"/>
      <c r="R338" s="11"/>
      <c r="S338" s="11"/>
      <c r="T338" s="11"/>
    </row>
    <row r="339" spans="1:20" x14ac:dyDescent="0.2">
      <c r="A339" s="9"/>
      <c r="B339" s="10"/>
      <c r="C339" s="11"/>
      <c r="D339" s="11"/>
      <c r="E339" s="11"/>
      <c r="F339" s="11"/>
      <c r="G339" s="11"/>
      <c r="H339" s="11"/>
      <c r="I339" s="12"/>
      <c r="J339" s="11"/>
      <c r="K339" s="11"/>
      <c r="L339" s="13"/>
      <c r="M339" s="14"/>
      <c r="N339" s="14"/>
      <c r="O339" s="15"/>
      <c r="P339" s="16" t="s">
        <v>26</v>
      </c>
      <c r="Q339" s="16"/>
      <c r="R339" s="11"/>
      <c r="S339" s="11"/>
      <c r="T339" s="11"/>
    </row>
    <row r="340" spans="1:20" x14ac:dyDescent="0.2">
      <c r="A340" s="9"/>
      <c r="B340" s="10"/>
      <c r="C340" s="11"/>
      <c r="D340" s="11"/>
      <c r="E340" s="11"/>
      <c r="F340" s="11"/>
      <c r="G340" s="11"/>
      <c r="H340" s="11"/>
      <c r="I340" s="12"/>
      <c r="J340" s="11"/>
      <c r="K340" s="11"/>
      <c r="L340" s="13"/>
      <c r="M340" s="14"/>
      <c r="N340" s="14"/>
      <c r="O340" s="15"/>
      <c r="P340" s="16"/>
      <c r="Q340" s="16">
        <f>SUM(P334:P334)</f>
        <v>90</v>
      </c>
      <c r="R340" s="11"/>
      <c r="S340" s="11"/>
      <c r="T340" s="11"/>
    </row>
    <row r="341" spans="1:20" x14ac:dyDescent="0.2">
      <c r="A341" s="9" t="s">
        <v>202</v>
      </c>
      <c r="B341" s="10" t="s">
        <v>25</v>
      </c>
      <c r="C341" s="11" t="s">
        <v>217</v>
      </c>
      <c r="D341" s="11" t="s">
        <v>218</v>
      </c>
      <c r="E341" s="11">
        <v>6</v>
      </c>
      <c r="F341" s="11">
        <v>0</v>
      </c>
      <c r="G341" s="11">
        <v>9</v>
      </c>
      <c r="H341" s="11">
        <v>9</v>
      </c>
      <c r="I341" s="12">
        <f>(G341-H341)*E341</f>
        <v>0</v>
      </c>
      <c r="J341" s="11">
        <v>49</v>
      </c>
      <c r="K341" s="11">
        <v>49</v>
      </c>
      <c r="L341" s="13">
        <f>(J341-K341)*E341</f>
        <v>0</v>
      </c>
      <c r="M341" s="14">
        <f>IF(H341=1,E341*3,0)</f>
        <v>0</v>
      </c>
      <c r="N341" s="14">
        <f>IF(K341=1,E341*5,0)</f>
        <v>0</v>
      </c>
      <c r="O341" s="15">
        <f>IF(F341=0,MAX(I341,L341)+E341*2+MAX(M341,N341),MAX(I341,L341)+E341*5+MAX(M341,N341))</f>
        <v>12</v>
      </c>
      <c r="P341" s="16">
        <v>12</v>
      </c>
      <c r="Q341" s="11"/>
      <c r="R341" s="11"/>
      <c r="S341" s="11"/>
      <c r="T341" s="11"/>
    </row>
    <row r="342" spans="1:20" x14ac:dyDescent="0.2">
      <c r="A342" s="9"/>
      <c r="B342" s="10"/>
      <c r="C342" s="11"/>
      <c r="D342" s="11"/>
      <c r="E342" s="11"/>
      <c r="F342" s="11"/>
      <c r="G342" s="11"/>
      <c r="H342" s="11"/>
      <c r="I342" s="12"/>
      <c r="J342" s="11"/>
      <c r="K342" s="11"/>
      <c r="L342" s="13"/>
      <c r="M342" s="14"/>
      <c r="N342" s="14"/>
      <c r="O342" s="15"/>
      <c r="P342" s="16" t="s">
        <v>26</v>
      </c>
      <c r="Q342" s="16"/>
      <c r="R342" s="11"/>
      <c r="S342" s="11"/>
      <c r="T342" s="11"/>
    </row>
    <row r="343" spans="1:20" x14ac:dyDescent="0.2">
      <c r="A343" s="10"/>
      <c r="B343" s="11"/>
      <c r="C343" s="11"/>
      <c r="D343" s="11"/>
      <c r="E343" s="11"/>
      <c r="F343" s="11"/>
      <c r="G343" s="11"/>
      <c r="H343" s="11"/>
      <c r="I343" s="12"/>
      <c r="J343" s="11"/>
      <c r="K343" s="11"/>
      <c r="L343" s="13"/>
      <c r="M343" s="14"/>
      <c r="N343" s="14"/>
      <c r="O343" s="12"/>
      <c r="P343" s="16"/>
      <c r="Q343" s="11"/>
      <c r="R343" s="11"/>
      <c r="S343" s="11"/>
      <c r="T343" s="11"/>
    </row>
    <row r="344" spans="1:20" x14ac:dyDescent="0.2">
      <c r="A344" s="10"/>
      <c r="B344" s="11"/>
      <c r="C344" s="11"/>
      <c r="D344" s="11"/>
      <c r="E344" s="11"/>
      <c r="F344" s="11"/>
      <c r="G344" s="11"/>
      <c r="H344" s="11"/>
      <c r="I344" s="12"/>
      <c r="J344" s="11"/>
      <c r="K344" s="11"/>
      <c r="L344" s="13"/>
      <c r="M344" s="14"/>
      <c r="N344" s="14"/>
      <c r="O344" s="12"/>
      <c r="P344" s="16"/>
      <c r="Q344" s="16">
        <f>SUM(P337:P338)</f>
        <v>72</v>
      </c>
      <c r="R344" s="11"/>
      <c r="S344" s="11"/>
      <c r="T344" s="11"/>
    </row>
    <row r="345" spans="1:20" x14ac:dyDescent="0.2">
      <c r="A345" s="9" t="s">
        <v>150</v>
      </c>
      <c r="B345" s="10" t="s">
        <v>25</v>
      </c>
      <c r="C345" s="11" t="s">
        <v>42</v>
      </c>
      <c r="D345" s="11" t="s">
        <v>152</v>
      </c>
      <c r="E345" s="11">
        <v>6</v>
      </c>
      <c r="F345" s="11">
        <v>0</v>
      </c>
      <c r="G345" s="11">
        <v>42</v>
      </c>
      <c r="H345" s="11">
        <v>27</v>
      </c>
      <c r="I345" s="12">
        <f>(G345-H345)*E345</f>
        <v>90</v>
      </c>
      <c r="J345" s="11"/>
      <c r="K345" s="11"/>
      <c r="L345" s="13">
        <f>(J345-K345)*E345</f>
        <v>0</v>
      </c>
      <c r="M345" s="14">
        <v>0</v>
      </c>
      <c r="N345" s="14">
        <f>IF(K345=1,E345*5,0)</f>
        <v>0</v>
      </c>
      <c r="O345" s="15">
        <f>IF(F345=0,MAX(I345,L345)+E345*2+MAX(M345,N345),MAX(I345,L345)+E345*5+MAX(M345,N345))</f>
        <v>102</v>
      </c>
      <c r="P345" s="16"/>
      <c r="Q345" s="11"/>
      <c r="R345" s="11"/>
      <c r="S345" s="11"/>
      <c r="T345" s="11"/>
    </row>
    <row r="346" spans="1:20" x14ac:dyDescent="0.2">
      <c r="A346" s="9" t="s">
        <v>150</v>
      </c>
      <c r="B346" s="10" t="s">
        <v>25</v>
      </c>
      <c r="C346" s="11" t="s">
        <v>42</v>
      </c>
      <c r="D346" s="11" t="s">
        <v>152</v>
      </c>
      <c r="E346" s="11">
        <v>6</v>
      </c>
      <c r="F346" s="11">
        <v>0</v>
      </c>
      <c r="G346" s="11">
        <v>15</v>
      </c>
      <c r="H346" s="11">
        <v>11</v>
      </c>
      <c r="I346" s="12">
        <f>(G346-H346)*E346</f>
        <v>24</v>
      </c>
      <c r="J346" s="11">
        <v>56</v>
      </c>
      <c r="K346" s="11">
        <v>32</v>
      </c>
      <c r="L346" s="13">
        <f>(J346-K346)*E346</f>
        <v>144</v>
      </c>
      <c r="M346" s="14">
        <v>0</v>
      </c>
      <c r="N346" s="14">
        <f>IF(K346=1,E346*5,0)</f>
        <v>0</v>
      </c>
      <c r="O346" s="15">
        <f>IF(F346=0,MAX(I346,L346)+E346*2+MAX(M346,N346),MAX(I346,L346)+E346*5+MAX(M346,N346))</f>
        <v>156</v>
      </c>
      <c r="P346" s="16">
        <v>156</v>
      </c>
      <c r="Q346" s="16"/>
      <c r="R346" s="11"/>
      <c r="S346" s="11"/>
      <c r="T346" s="11"/>
    </row>
    <row r="347" spans="1:20" x14ac:dyDescent="0.2">
      <c r="A347" s="9"/>
      <c r="B347" s="10"/>
      <c r="C347" s="11"/>
      <c r="D347" s="11"/>
      <c r="E347" s="11"/>
      <c r="F347" s="11"/>
      <c r="G347" s="11"/>
      <c r="H347" s="11"/>
      <c r="I347" s="12"/>
      <c r="J347" s="11"/>
      <c r="K347" s="11"/>
      <c r="L347" s="13"/>
      <c r="M347" s="14"/>
      <c r="N347" s="14"/>
      <c r="O347" s="15"/>
      <c r="P347" s="16" t="s">
        <v>26</v>
      </c>
      <c r="Q347" s="16">
        <f>SUM(P341:P341)</f>
        <v>12</v>
      </c>
      <c r="R347" s="11"/>
      <c r="S347" s="11"/>
      <c r="T347" s="11"/>
    </row>
    <row r="348" spans="1:20" x14ac:dyDescent="0.2">
      <c r="A348" s="9"/>
      <c r="B348" s="10"/>
      <c r="C348" s="11"/>
      <c r="D348" s="11"/>
      <c r="E348" s="11"/>
      <c r="F348" s="11"/>
      <c r="G348" s="11"/>
      <c r="H348" s="11"/>
      <c r="I348" s="12"/>
      <c r="J348" s="11"/>
      <c r="K348" s="11"/>
      <c r="L348" s="13"/>
      <c r="M348" s="14"/>
      <c r="N348" s="14"/>
      <c r="O348" s="15"/>
      <c r="P348" s="16"/>
      <c r="Q348" s="16"/>
      <c r="R348" s="11"/>
      <c r="S348" s="11"/>
      <c r="T348" s="11"/>
    </row>
    <row r="349" spans="1:20" x14ac:dyDescent="0.2">
      <c r="A349" s="9"/>
      <c r="B349" s="10"/>
      <c r="C349" s="11"/>
      <c r="D349" s="11"/>
      <c r="E349" s="11"/>
      <c r="F349" s="11"/>
      <c r="G349" s="11"/>
      <c r="H349" s="11"/>
      <c r="I349" s="12"/>
      <c r="J349" s="11"/>
      <c r="K349" s="11"/>
      <c r="L349" s="13"/>
      <c r="M349" s="14"/>
      <c r="N349" s="14"/>
      <c r="O349" s="15"/>
      <c r="P349" s="16"/>
      <c r="Q349" s="11"/>
      <c r="R349" s="11"/>
      <c r="S349" s="11"/>
      <c r="T349" s="11"/>
    </row>
    <row r="350" spans="1:20" x14ac:dyDescent="0.2">
      <c r="A350" s="9" t="s">
        <v>156</v>
      </c>
      <c r="B350" s="10" t="s">
        <v>43</v>
      </c>
      <c r="C350" s="11" t="s">
        <v>157</v>
      </c>
      <c r="D350" s="11" t="s">
        <v>158</v>
      </c>
      <c r="E350" s="11">
        <v>6</v>
      </c>
      <c r="F350" s="11">
        <v>0</v>
      </c>
      <c r="G350" s="11">
        <v>30</v>
      </c>
      <c r="H350" s="11">
        <v>14</v>
      </c>
      <c r="I350" s="12">
        <f t="shared" ref="I350:I358" si="141">(G350-H350)*E350</f>
        <v>96</v>
      </c>
      <c r="J350" s="11">
        <v>0</v>
      </c>
      <c r="K350" s="11">
        <v>0</v>
      </c>
      <c r="L350" s="13">
        <f t="shared" ref="L350:L358" si="142">(J350-K350)*E350</f>
        <v>0</v>
      </c>
      <c r="M350" s="14">
        <f t="shared" ref="M350:M356" si="143">IF(H350=1,E350*3,0)</f>
        <v>0</v>
      </c>
      <c r="N350" s="14">
        <f t="shared" ref="N350:N358" si="144">IF(K350=1,E350*5,0)</f>
        <v>0</v>
      </c>
      <c r="O350" s="15">
        <f t="shared" ref="O350:O358" si="145">IF(F350=0,MAX(I350,L350)+E350*2+MAX(M350,N350),MAX(I350,L350)+E350*5+MAX(M350,N350))</f>
        <v>108</v>
      </c>
      <c r="P350" s="16">
        <v>108</v>
      </c>
      <c r="Q350" s="16"/>
      <c r="R350" s="11"/>
      <c r="S350" s="11"/>
      <c r="T350" s="11"/>
    </row>
    <row r="351" spans="1:20" x14ac:dyDescent="0.2">
      <c r="A351" s="9" t="s">
        <v>156</v>
      </c>
      <c r="B351" s="10" t="s">
        <v>43</v>
      </c>
      <c r="C351" s="11" t="s">
        <v>157</v>
      </c>
      <c r="D351" s="11" t="s">
        <v>158</v>
      </c>
      <c r="E351" s="11">
        <v>6</v>
      </c>
      <c r="F351" s="11">
        <v>0</v>
      </c>
      <c r="G351" s="11">
        <v>7</v>
      </c>
      <c r="H351" s="11">
        <v>3</v>
      </c>
      <c r="I351" s="12">
        <f t="shared" si="141"/>
        <v>24</v>
      </c>
      <c r="J351" s="11">
        <v>29</v>
      </c>
      <c r="K351" s="11">
        <v>18</v>
      </c>
      <c r="L351" s="13">
        <f t="shared" si="142"/>
        <v>66</v>
      </c>
      <c r="M351" s="14">
        <f t="shared" si="143"/>
        <v>0</v>
      </c>
      <c r="N351" s="14">
        <f t="shared" si="144"/>
        <v>0</v>
      </c>
      <c r="O351" s="15">
        <f t="shared" si="145"/>
        <v>78</v>
      </c>
      <c r="P351" s="16"/>
      <c r="Q351" s="16"/>
      <c r="R351" s="11"/>
      <c r="S351" s="11"/>
      <c r="T351" s="11"/>
    </row>
    <row r="352" spans="1:20" x14ac:dyDescent="0.2">
      <c r="A352" s="9" t="s">
        <v>176</v>
      </c>
      <c r="B352" s="10" t="s">
        <v>43</v>
      </c>
      <c r="C352" s="11" t="s">
        <v>157</v>
      </c>
      <c r="D352" s="11" t="s">
        <v>158</v>
      </c>
      <c r="E352" s="11">
        <v>6</v>
      </c>
      <c r="F352" s="11">
        <v>0</v>
      </c>
      <c r="G352" s="11">
        <v>33</v>
      </c>
      <c r="H352" s="11">
        <v>25</v>
      </c>
      <c r="I352" s="12">
        <f t="shared" si="141"/>
        <v>48</v>
      </c>
      <c r="J352" s="11">
        <v>0</v>
      </c>
      <c r="K352" s="11">
        <v>0</v>
      </c>
      <c r="L352" s="13">
        <f t="shared" si="142"/>
        <v>0</v>
      </c>
      <c r="M352" s="14">
        <f t="shared" si="143"/>
        <v>0</v>
      </c>
      <c r="N352" s="14">
        <f t="shared" si="144"/>
        <v>0</v>
      </c>
      <c r="O352" s="15">
        <f t="shared" si="145"/>
        <v>60</v>
      </c>
      <c r="P352" s="16">
        <v>60</v>
      </c>
      <c r="Q352" s="16">
        <f>SUM(P345:P346)</f>
        <v>156</v>
      </c>
      <c r="R352" s="11"/>
      <c r="S352" s="11"/>
      <c r="T352" s="11"/>
    </row>
    <row r="353" spans="1:20" x14ac:dyDescent="0.2">
      <c r="A353" s="9" t="s">
        <v>176</v>
      </c>
      <c r="B353" s="10" t="s">
        <v>43</v>
      </c>
      <c r="C353" s="11" t="s">
        <v>157</v>
      </c>
      <c r="D353" s="11" t="s">
        <v>158</v>
      </c>
      <c r="E353" s="11">
        <v>6</v>
      </c>
      <c r="F353" s="11">
        <v>0</v>
      </c>
      <c r="G353" s="11">
        <v>6</v>
      </c>
      <c r="H353" s="11">
        <v>5</v>
      </c>
      <c r="I353" s="12">
        <f t="shared" si="141"/>
        <v>6</v>
      </c>
      <c r="J353" s="11">
        <v>29</v>
      </c>
      <c r="K353" s="11">
        <v>27</v>
      </c>
      <c r="L353" s="13">
        <f t="shared" si="142"/>
        <v>12</v>
      </c>
      <c r="M353" s="14">
        <f t="shared" si="143"/>
        <v>0</v>
      </c>
      <c r="N353" s="14">
        <f t="shared" si="144"/>
        <v>0</v>
      </c>
      <c r="O353" s="15">
        <f t="shared" si="145"/>
        <v>24</v>
      </c>
      <c r="P353" s="16"/>
      <c r="Q353" s="16"/>
      <c r="R353" s="11"/>
      <c r="S353" s="11"/>
      <c r="T353" s="11"/>
    </row>
    <row r="354" spans="1:20" x14ac:dyDescent="0.2">
      <c r="A354" s="9" t="s">
        <v>183</v>
      </c>
      <c r="B354" s="10" t="s">
        <v>188</v>
      </c>
      <c r="C354" s="11" t="s">
        <v>157</v>
      </c>
      <c r="D354" s="11" t="s">
        <v>50</v>
      </c>
      <c r="E354" s="11">
        <v>6</v>
      </c>
      <c r="F354" s="11">
        <v>0</v>
      </c>
      <c r="G354" s="11">
        <v>7</v>
      </c>
      <c r="H354" s="11">
        <v>7</v>
      </c>
      <c r="I354" s="12">
        <f t="shared" si="141"/>
        <v>0</v>
      </c>
      <c r="J354" s="11"/>
      <c r="K354" s="11"/>
      <c r="L354" s="13">
        <f t="shared" si="142"/>
        <v>0</v>
      </c>
      <c r="M354" s="14">
        <f t="shared" si="143"/>
        <v>0</v>
      </c>
      <c r="N354" s="14">
        <f t="shared" si="144"/>
        <v>0</v>
      </c>
      <c r="O354" s="15">
        <f t="shared" si="145"/>
        <v>12</v>
      </c>
      <c r="P354" s="16"/>
      <c r="Q354" s="16"/>
      <c r="R354" s="11"/>
      <c r="S354" s="11"/>
      <c r="T354" s="11"/>
    </row>
    <row r="355" spans="1:20" x14ac:dyDescent="0.2">
      <c r="A355" s="9" t="s">
        <v>183</v>
      </c>
      <c r="B355" s="10" t="s">
        <v>188</v>
      </c>
      <c r="C355" s="11" t="s">
        <v>157</v>
      </c>
      <c r="D355" s="11" t="s">
        <v>50</v>
      </c>
      <c r="E355" s="11">
        <v>6</v>
      </c>
      <c r="F355" s="11">
        <v>0</v>
      </c>
      <c r="G355" s="11">
        <v>38</v>
      </c>
      <c r="H355" s="11">
        <v>38</v>
      </c>
      <c r="I355" s="12">
        <f t="shared" si="141"/>
        <v>0</v>
      </c>
      <c r="J355" s="11"/>
      <c r="K355" s="11"/>
      <c r="L355" s="13">
        <f t="shared" si="142"/>
        <v>0</v>
      </c>
      <c r="M355" s="14">
        <f t="shared" si="143"/>
        <v>0</v>
      </c>
      <c r="N355" s="14">
        <f t="shared" si="144"/>
        <v>0</v>
      </c>
      <c r="O355" s="15">
        <f t="shared" si="145"/>
        <v>12</v>
      </c>
      <c r="P355" s="16"/>
      <c r="Q355" s="16"/>
      <c r="R355" s="11"/>
      <c r="S355" s="11"/>
      <c r="T355" s="11"/>
    </row>
    <row r="356" spans="1:20" x14ac:dyDescent="0.2">
      <c r="A356" s="9" t="s">
        <v>183</v>
      </c>
      <c r="B356" s="10" t="s">
        <v>188</v>
      </c>
      <c r="C356" s="11" t="s">
        <v>157</v>
      </c>
      <c r="D356" s="11" t="s">
        <v>50</v>
      </c>
      <c r="E356" s="11">
        <v>6</v>
      </c>
      <c r="F356" s="11">
        <v>0</v>
      </c>
      <c r="G356" s="11">
        <v>12</v>
      </c>
      <c r="H356" s="11">
        <v>11</v>
      </c>
      <c r="I356" s="12">
        <f t="shared" si="141"/>
        <v>6</v>
      </c>
      <c r="J356" s="11">
        <v>27</v>
      </c>
      <c r="K356" s="11">
        <v>26</v>
      </c>
      <c r="L356" s="13">
        <f t="shared" si="142"/>
        <v>6</v>
      </c>
      <c r="M356" s="14">
        <f t="shared" si="143"/>
        <v>0</v>
      </c>
      <c r="N356" s="14">
        <f t="shared" si="144"/>
        <v>0</v>
      </c>
      <c r="O356" s="15">
        <f t="shared" si="145"/>
        <v>18</v>
      </c>
      <c r="P356" s="16">
        <v>18</v>
      </c>
      <c r="Q356" s="16"/>
      <c r="R356" s="11"/>
      <c r="S356" s="11"/>
      <c r="T356" s="11"/>
    </row>
    <row r="357" spans="1:20" x14ac:dyDescent="0.2">
      <c r="A357" s="9" t="s">
        <v>202</v>
      </c>
      <c r="B357" s="10" t="s">
        <v>25</v>
      </c>
      <c r="C357" s="11" t="s">
        <v>157</v>
      </c>
      <c r="D357" s="11" t="s">
        <v>50</v>
      </c>
      <c r="E357" s="11">
        <v>6</v>
      </c>
      <c r="F357" s="11">
        <v>0</v>
      </c>
      <c r="G357" s="11">
        <v>21</v>
      </c>
      <c r="H357" s="11">
        <v>11</v>
      </c>
      <c r="I357" s="12">
        <f t="shared" si="141"/>
        <v>60</v>
      </c>
      <c r="J357" s="11"/>
      <c r="K357" s="11"/>
      <c r="L357" s="13">
        <f t="shared" si="142"/>
        <v>0</v>
      </c>
      <c r="M357" s="14">
        <f>IF(H357=1,E357*3,0)</f>
        <v>0</v>
      </c>
      <c r="N357" s="14">
        <f t="shared" si="144"/>
        <v>0</v>
      </c>
      <c r="O357" s="15">
        <f t="shared" si="145"/>
        <v>72</v>
      </c>
      <c r="P357" s="16"/>
      <c r="Q357" s="16"/>
      <c r="R357" s="11"/>
      <c r="S357" s="11"/>
      <c r="T357" s="11"/>
    </row>
    <row r="358" spans="1:20" x14ac:dyDescent="0.2">
      <c r="A358" s="9" t="s">
        <v>202</v>
      </c>
      <c r="B358" s="10" t="s">
        <v>25</v>
      </c>
      <c r="C358" s="11" t="s">
        <v>157</v>
      </c>
      <c r="D358" s="11" t="s">
        <v>50</v>
      </c>
      <c r="E358" s="11">
        <v>6</v>
      </c>
      <c r="F358" s="11">
        <v>0</v>
      </c>
      <c r="G358" s="11">
        <v>6</v>
      </c>
      <c r="H358" s="11">
        <v>3</v>
      </c>
      <c r="I358" s="12">
        <f t="shared" si="141"/>
        <v>18</v>
      </c>
      <c r="J358" s="11">
        <v>22</v>
      </c>
      <c r="K358" s="11">
        <v>12</v>
      </c>
      <c r="L358" s="13">
        <f t="shared" si="142"/>
        <v>60</v>
      </c>
      <c r="M358" s="14">
        <f>IF(H358=1,E358*3,0)</f>
        <v>0</v>
      </c>
      <c r="N358" s="14">
        <f t="shared" si="144"/>
        <v>0</v>
      </c>
      <c r="O358" s="15">
        <f t="shared" si="145"/>
        <v>72</v>
      </c>
      <c r="P358" s="16">
        <v>72</v>
      </c>
      <c r="Q358" s="16"/>
      <c r="R358" s="11"/>
      <c r="S358" s="11"/>
      <c r="T358" s="11"/>
    </row>
    <row r="359" spans="1:20" x14ac:dyDescent="0.2">
      <c r="A359" s="9"/>
      <c r="B359" s="10"/>
      <c r="C359" s="11"/>
      <c r="D359" s="11"/>
      <c r="E359" s="11"/>
      <c r="F359" s="11"/>
      <c r="G359" s="11"/>
      <c r="H359" s="11"/>
      <c r="I359" s="12"/>
      <c r="J359" s="11"/>
      <c r="K359" s="11"/>
      <c r="L359" s="13"/>
      <c r="M359" s="14"/>
      <c r="N359" s="14"/>
      <c r="O359" s="15"/>
      <c r="P359" s="16" t="s">
        <v>26</v>
      </c>
      <c r="Q359" s="16"/>
      <c r="R359" s="11"/>
      <c r="S359" s="11"/>
      <c r="T359" s="11"/>
    </row>
    <row r="360" spans="1:20" x14ac:dyDescent="0.2">
      <c r="A360" s="9"/>
      <c r="B360" s="10"/>
      <c r="C360" s="11"/>
      <c r="D360" s="11"/>
      <c r="E360" s="11"/>
      <c r="F360" s="11"/>
      <c r="G360" s="11"/>
      <c r="H360" s="11"/>
      <c r="I360" s="12"/>
      <c r="J360" s="11"/>
      <c r="K360" s="11"/>
      <c r="L360" s="13"/>
      <c r="M360" s="14"/>
      <c r="N360" s="14"/>
      <c r="O360" s="15"/>
      <c r="P360" s="16"/>
      <c r="Q360" s="16"/>
      <c r="R360" s="11"/>
      <c r="S360" s="11"/>
      <c r="T360" s="11"/>
    </row>
    <row r="361" spans="1:20" x14ac:dyDescent="0.2">
      <c r="A361" s="9" t="s">
        <v>156</v>
      </c>
      <c r="B361" s="10" t="s">
        <v>43</v>
      </c>
      <c r="C361" s="11" t="s">
        <v>44</v>
      </c>
      <c r="D361" s="11" t="s">
        <v>67</v>
      </c>
      <c r="E361" s="11">
        <v>6</v>
      </c>
      <c r="F361" s="11">
        <v>0</v>
      </c>
      <c r="G361" s="11">
        <v>30</v>
      </c>
      <c r="H361" s="11">
        <v>22</v>
      </c>
      <c r="I361" s="12">
        <f t="shared" ref="I361:I367" si="146">(G361-H361)*E361</f>
        <v>48</v>
      </c>
      <c r="J361" s="11">
        <v>0</v>
      </c>
      <c r="K361" s="11">
        <v>0</v>
      </c>
      <c r="L361" s="13">
        <f t="shared" ref="L361:L367" si="147">(J361-K361)*E361</f>
        <v>0</v>
      </c>
      <c r="M361" s="14">
        <f t="shared" ref="M361:M367" si="148">IF(H361=1,E361*3,0)</f>
        <v>0</v>
      </c>
      <c r="N361" s="14">
        <f t="shared" ref="N361:N367" si="149">IF(K361=1,E361*5,0)</f>
        <v>0</v>
      </c>
      <c r="O361" s="15">
        <f t="shared" ref="O361:O367" si="150">IF(F361=0,MAX(I361,L361)+E361*2+MAX(M361,N361),MAX(I361,L361)+E361*5+MAX(M361,N361))</f>
        <v>60</v>
      </c>
      <c r="P361" s="16">
        <v>60</v>
      </c>
      <c r="Q361" s="16"/>
      <c r="R361" s="11"/>
      <c r="S361" s="11"/>
      <c r="T361" s="11"/>
    </row>
    <row r="362" spans="1:20" x14ac:dyDescent="0.2">
      <c r="A362" s="9" t="s">
        <v>156</v>
      </c>
      <c r="B362" s="10" t="s">
        <v>43</v>
      </c>
      <c r="C362" s="11" t="s">
        <v>44</v>
      </c>
      <c r="D362" s="11" t="s">
        <v>67</v>
      </c>
      <c r="E362" s="11">
        <v>6</v>
      </c>
      <c r="F362" s="11">
        <v>0</v>
      </c>
      <c r="G362" s="11">
        <v>7</v>
      </c>
      <c r="H362" s="11">
        <v>5</v>
      </c>
      <c r="I362" s="12">
        <f t="shared" si="146"/>
        <v>12</v>
      </c>
      <c r="J362" s="11">
        <v>29</v>
      </c>
      <c r="K362" s="11">
        <v>22</v>
      </c>
      <c r="L362" s="13">
        <f t="shared" si="147"/>
        <v>42</v>
      </c>
      <c r="M362" s="14">
        <f t="shared" si="148"/>
        <v>0</v>
      </c>
      <c r="N362" s="14">
        <f t="shared" si="149"/>
        <v>0</v>
      </c>
      <c r="O362" s="15">
        <f t="shared" si="150"/>
        <v>54</v>
      </c>
      <c r="P362" s="16"/>
      <c r="Q362" s="11"/>
      <c r="R362" s="11"/>
      <c r="S362" s="11"/>
      <c r="T362" s="11"/>
    </row>
    <row r="363" spans="1:20" x14ac:dyDescent="0.2">
      <c r="A363" s="9" t="s">
        <v>176</v>
      </c>
      <c r="B363" s="10" t="s">
        <v>43</v>
      </c>
      <c r="C363" s="11" t="s">
        <v>44</v>
      </c>
      <c r="D363" s="11" t="s">
        <v>67</v>
      </c>
      <c r="E363" s="11">
        <v>6</v>
      </c>
      <c r="F363" s="11">
        <v>0</v>
      </c>
      <c r="G363" s="11">
        <v>33</v>
      </c>
      <c r="H363" s="11">
        <v>22</v>
      </c>
      <c r="I363" s="12">
        <f t="shared" si="146"/>
        <v>66</v>
      </c>
      <c r="J363" s="11">
        <v>0</v>
      </c>
      <c r="K363" s="11">
        <v>0</v>
      </c>
      <c r="L363" s="13">
        <f t="shared" si="147"/>
        <v>0</v>
      </c>
      <c r="M363" s="14">
        <f t="shared" si="148"/>
        <v>0</v>
      </c>
      <c r="N363" s="14">
        <f t="shared" si="149"/>
        <v>0</v>
      </c>
      <c r="O363" s="15">
        <f t="shared" si="150"/>
        <v>78</v>
      </c>
      <c r="P363" s="16"/>
      <c r="Q363" s="11"/>
      <c r="R363" s="11"/>
      <c r="S363" s="11"/>
      <c r="T363" s="11"/>
    </row>
    <row r="364" spans="1:20" x14ac:dyDescent="0.2">
      <c r="A364" s="9" t="s">
        <v>176</v>
      </c>
      <c r="B364" s="10" t="s">
        <v>43</v>
      </c>
      <c r="C364" s="11" t="s">
        <v>44</v>
      </c>
      <c r="D364" s="11" t="s">
        <v>67</v>
      </c>
      <c r="E364" s="11">
        <v>6</v>
      </c>
      <c r="F364" s="11">
        <v>0</v>
      </c>
      <c r="G364" s="11">
        <v>6</v>
      </c>
      <c r="H364" s="11">
        <v>3</v>
      </c>
      <c r="I364" s="12">
        <f t="shared" si="146"/>
        <v>18</v>
      </c>
      <c r="J364" s="11">
        <v>29</v>
      </c>
      <c r="K364" s="11">
        <v>18</v>
      </c>
      <c r="L364" s="13">
        <f t="shared" si="147"/>
        <v>66</v>
      </c>
      <c r="M364" s="14">
        <f t="shared" si="148"/>
        <v>0</v>
      </c>
      <c r="N364" s="14">
        <f t="shared" si="149"/>
        <v>0</v>
      </c>
      <c r="O364" s="15">
        <f t="shared" si="150"/>
        <v>78</v>
      </c>
      <c r="P364" s="16">
        <v>78</v>
      </c>
      <c r="Q364" s="16">
        <f>SUM(P350:P358)</f>
        <v>258</v>
      </c>
      <c r="R364" s="11"/>
      <c r="S364" s="11"/>
      <c r="T364" s="11"/>
    </row>
    <row r="365" spans="1:20" x14ac:dyDescent="0.2">
      <c r="A365" s="9" t="s">
        <v>183</v>
      </c>
      <c r="B365" s="10" t="s">
        <v>188</v>
      </c>
      <c r="C365" s="11" t="s">
        <v>44</v>
      </c>
      <c r="D365" s="11" t="s">
        <v>67</v>
      </c>
      <c r="E365" s="11">
        <v>6</v>
      </c>
      <c r="F365" s="11">
        <v>0</v>
      </c>
      <c r="G365" s="11">
        <v>7</v>
      </c>
      <c r="H365" s="11">
        <v>4</v>
      </c>
      <c r="I365" s="12">
        <f t="shared" si="146"/>
        <v>18</v>
      </c>
      <c r="J365" s="11"/>
      <c r="K365" s="11"/>
      <c r="L365" s="13">
        <f t="shared" si="147"/>
        <v>0</v>
      </c>
      <c r="M365" s="14">
        <f t="shared" si="148"/>
        <v>0</v>
      </c>
      <c r="N365" s="14">
        <f t="shared" si="149"/>
        <v>0</v>
      </c>
      <c r="O365" s="15">
        <f t="shared" si="150"/>
        <v>30</v>
      </c>
      <c r="P365" s="16"/>
      <c r="Q365" s="11"/>
      <c r="R365" s="11"/>
      <c r="S365" s="11"/>
      <c r="T365" s="11"/>
    </row>
    <row r="366" spans="1:20" x14ac:dyDescent="0.2">
      <c r="A366" s="9" t="s">
        <v>183</v>
      </c>
      <c r="B366" s="10" t="s">
        <v>188</v>
      </c>
      <c r="C366" s="11" t="s">
        <v>44</v>
      </c>
      <c r="D366" s="11" t="s">
        <v>67</v>
      </c>
      <c r="E366" s="11">
        <v>6</v>
      </c>
      <c r="F366" s="11">
        <v>0</v>
      </c>
      <c r="G366" s="11">
        <v>38</v>
      </c>
      <c r="H366" s="11">
        <v>13</v>
      </c>
      <c r="I366" s="12">
        <f t="shared" si="146"/>
        <v>150</v>
      </c>
      <c r="J366" s="11"/>
      <c r="K366" s="11"/>
      <c r="L366" s="13">
        <f t="shared" si="147"/>
        <v>0</v>
      </c>
      <c r="M366" s="14">
        <f t="shared" si="148"/>
        <v>0</v>
      </c>
      <c r="N366" s="14">
        <f t="shared" si="149"/>
        <v>0</v>
      </c>
      <c r="O366" s="15">
        <f t="shared" si="150"/>
        <v>162</v>
      </c>
      <c r="P366" s="16">
        <v>162</v>
      </c>
      <c r="Q366" s="11"/>
      <c r="R366" s="11"/>
      <c r="S366" s="11"/>
      <c r="T366" s="11"/>
    </row>
    <row r="367" spans="1:20" x14ac:dyDescent="0.2">
      <c r="A367" s="9" t="s">
        <v>183</v>
      </c>
      <c r="B367" s="10" t="s">
        <v>188</v>
      </c>
      <c r="C367" s="11" t="s">
        <v>44</v>
      </c>
      <c r="D367" s="11" t="s">
        <v>67</v>
      </c>
      <c r="E367" s="11">
        <v>6</v>
      </c>
      <c r="F367" s="11">
        <v>0</v>
      </c>
      <c r="G367" s="11">
        <v>12</v>
      </c>
      <c r="H367" s="11">
        <v>3</v>
      </c>
      <c r="I367" s="12">
        <f t="shared" si="146"/>
        <v>54</v>
      </c>
      <c r="J367" s="11">
        <v>27</v>
      </c>
      <c r="K367" s="11">
        <v>6</v>
      </c>
      <c r="L367" s="13">
        <f t="shared" si="147"/>
        <v>126</v>
      </c>
      <c r="M367" s="14">
        <f t="shared" si="148"/>
        <v>0</v>
      </c>
      <c r="N367" s="14">
        <f t="shared" si="149"/>
        <v>0</v>
      </c>
      <c r="O367" s="15">
        <f t="shared" si="150"/>
        <v>138</v>
      </c>
      <c r="P367" s="16"/>
      <c r="Q367" s="16"/>
      <c r="R367" s="11"/>
      <c r="S367" s="11"/>
      <c r="T367" s="11"/>
    </row>
    <row r="368" spans="1:20" x14ac:dyDescent="0.2">
      <c r="A368" s="9"/>
      <c r="B368" s="10"/>
      <c r="C368" s="11"/>
      <c r="D368" s="11"/>
      <c r="E368" s="11"/>
      <c r="F368" s="11"/>
      <c r="G368" s="11"/>
      <c r="H368" s="11"/>
      <c r="I368" s="12"/>
      <c r="J368" s="11"/>
      <c r="K368" s="11"/>
      <c r="L368" s="13"/>
      <c r="M368" s="14"/>
      <c r="N368" s="14"/>
      <c r="O368" s="15"/>
      <c r="P368" s="16" t="s">
        <v>26</v>
      </c>
      <c r="Q368" s="16"/>
      <c r="R368" s="11"/>
      <c r="S368" s="11"/>
      <c r="T368" s="11"/>
    </row>
    <row r="369" spans="1:20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6"/>
      <c r="Q369" s="16"/>
      <c r="R369" s="11"/>
      <c r="S369" s="11"/>
      <c r="T369" s="11"/>
    </row>
    <row r="370" spans="1:20" x14ac:dyDescent="0.2">
      <c r="A370" s="9" t="s">
        <v>79</v>
      </c>
      <c r="B370" s="10" t="s">
        <v>83</v>
      </c>
      <c r="C370" s="11" t="s">
        <v>40</v>
      </c>
      <c r="D370" s="11" t="s">
        <v>41</v>
      </c>
      <c r="E370" s="11">
        <v>8</v>
      </c>
      <c r="F370" s="11">
        <v>1</v>
      </c>
      <c r="G370" s="11">
        <v>19</v>
      </c>
      <c r="H370" s="11">
        <v>9</v>
      </c>
      <c r="I370" s="12">
        <f t="shared" ref="I370:I375" si="151">(G370-H370)*E370</f>
        <v>80</v>
      </c>
      <c r="J370" s="11"/>
      <c r="K370" s="11"/>
      <c r="L370" s="13">
        <f t="shared" ref="L370:L375" si="152">(J370-K370)*E370</f>
        <v>0</v>
      </c>
      <c r="M370" s="14">
        <f t="shared" ref="M370:M375" si="153">IF(H370=1,E370*3,0)</f>
        <v>0</v>
      </c>
      <c r="N370" s="14">
        <f t="shared" ref="N370:N375" si="154">IF(K370=1,E370*5,0)</f>
        <v>0</v>
      </c>
      <c r="O370" s="15">
        <f t="shared" ref="O370:O375" si="155">IF(F370=0,MAX(I370,L370)+E370*2+MAX(M370,N370),MAX(I370,L370)+E370*5+MAX(M370,N370))</f>
        <v>120</v>
      </c>
      <c r="P370" s="16">
        <v>120</v>
      </c>
      <c r="Q370" s="16"/>
      <c r="R370" s="11"/>
      <c r="S370" s="11"/>
      <c r="T370" s="11"/>
    </row>
    <row r="371" spans="1:20" x14ac:dyDescent="0.2">
      <c r="A371" s="9" t="s">
        <v>81</v>
      </c>
      <c r="B371" s="10" t="s">
        <v>83</v>
      </c>
      <c r="C371" s="11" t="s">
        <v>40</v>
      </c>
      <c r="D371" s="11" t="s">
        <v>41</v>
      </c>
      <c r="E371" s="11">
        <v>8</v>
      </c>
      <c r="F371" s="11">
        <v>1</v>
      </c>
      <c r="G371" s="11">
        <v>19</v>
      </c>
      <c r="H371" s="11">
        <v>8</v>
      </c>
      <c r="I371" s="12">
        <f t="shared" si="151"/>
        <v>88</v>
      </c>
      <c r="J371" s="11"/>
      <c r="K371" s="11"/>
      <c r="L371" s="13">
        <f t="shared" si="152"/>
        <v>0</v>
      </c>
      <c r="M371" s="14">
        <f t="shared" si="153"/>
        <v>0</v>
      </c>
      <c r="N371" s="14">
        <f t="shared" si="154"/>
        <v>0</v>
      </c>
      <c r="O371" s="15">
        <f t="shared" si="155"/>
        <v>128</v>
      </c>
      <c r="P371" s="16">
        <v>128</v>
      </c>
      <c r="Q371" s="16"/>
      <c r="R371" s="11"/>
      <c r="S371" s="11">
        <f>SUM(P374+P376+P381)</f>
        <v>410</v>
      </c>
      <c r="T371" s="11">
        <f>SUM(P370+P371+P375+P377+P380)</f>
        <v>848</v>
      </c>
    </row>
    <row r="372" spans="1:20" x14ac:dyDescent="0.2">
      <c r="A372" s="9" t="s">
        <v>92</v>
      </c>
      <c r="B372" s="10" t="s">
        <v>94</v>
      </c>
      <c r="C372" s="11" t="s">
        <v>40</v>
      </c>
      <c r="D372" s="11" t="s">
        <v>41</v>
      </c>
      <c r="E372" s="11">
        <v>8</v>
      </c>
      <c r="F372" s="11">
        <v>0</v>
      </c>
      <c r="G372" s="11">
        <v>18</v>
      </c>
      <c r="H372" s="11">
        <v>14</v>
      </c>
      <c r="I372" s="12">
        <f t="shared" si="151"/>
        <v>32</v>
      </c>
      <c r="J372" s="11"/>
      <c r="K372" s="11"/>
      <c r="L372" s="13">
        <f t="shared" si="152"/>
        <v>0</v>
      </c>
      <c r="M372" s="14">
        <f t="shared" si="153"/>
        <v>0</v>
      </c>
      <c r="N372" s="14">
        <f t="shared" si="154"/>
        <v>0</v>
      </c>
      <c r="O372" s="15">
        <f t="shared" si="155"/>
        <v>48</v>
      </c>
      <c r="P372" s="16" t="s">
        <v>141</v>
      </c>
      <c r="Q372" s="16"/>
      <c r="R372" s="11"/>
      <c r="S372" s="11"/>
      <c r="T372" s="11"/>
    </row>
    <row r="373" spans="1:20" x14ac:dyDescent="0.2">
      <c r="A373" s="9" t="s">
        <v>93</v>
      </c>
      <c r="B373" s="10" t="s">
        <v>94</v>
      </c>
      <c r="C373" s="11" t="s">
        <v>40</v>
      </c>
      <c r="D373" s="11" t="s">
        <v>41</v>
      </c>
      <c r="E373" s="11">
        <v>8</v>
      </c>
      <c r="F373" s="11">
        <v>0</v>
      </c>
      <c r="G373" s="11">
        <v>18</v>
      </c>
      <c r="H373" s="11">
        <v>16</v>
      </c>
      <c r="I373" s="12">
        <f t="shared" si="151"/>
        <v>16</v>
      </c>
      <c r="J373" s="11"/>
      <c r="K373" s="11"/>
      <c r="L373" s="13">
        <f t="shared" si="152"/>
        <v>0</v>
      </c>
      <c r="M373" s="14">
        <f t="shared" si="153"/>
        <v>0</v>
      </c>
      <c r="N373" s="14">
        <f t="shared" si="154"/>
        <v>0</v>
      </c>
      <c r="O373" s="15">
        <f t="shared" si="155"/>
        <v>32</v>
      </c>
      <c r="P373" s="16" t="s">
        <v>128</v>
      </c>
      <c r="Q373" s="16">
        <f>SUM(P361:P367)</f>
        <v>300</v>
      </c>
      <c r="R373" s="11"/>
      <c r="S373" s="11"/>
      <c r="T373" s="11"/>
    </row>
    <row r="374" spans="1:20" x14ac:dyDescent="0.2">
      <c r="A374" s="9" t="s">
        <v>100</v>
      </c>
      <c r="B374" s="10" t="s">
        <v>101</v>
      </c>
      <c r="C374" s="11" t="s">
        <v>40</v>
      </c>
      <c r="D374" s="11" t="s">
        <v>47</v>
      </c>
      <c r="E374" s="11">
        <v>15</v>
      </c>
      <c r="F374" s="11">
        <v>0</v>
      </c>
      <c r="G374" s="11">
        <v>10</v>
      </c>
      <c r="H374" s="11">
        <v>5</v>
      </c>
      <c r="I374" s="12">
        <f t="shared" si="151"/>
        <v>75</v>
      </c>
      <c r="J374" s="11">
        <v>18</v>
      </c>
      <c r="K374" s="11">
        <v>12</v>
      </c>
      <c r="L374" s="13">
        <f t="shared" si="152"/>
        <v>90</v>
      </c>
      <c r="M374" s="14">
        <f t="shared" si="153"/>
        <v>0</v>
      </c>
      <c r="N374" s="14">
        <f t="shared" si="154"/>
        <v>0</v>
      </c>
      <c r="O374" s="15">
        <f t="shared" si="155"/>
        <v>120</v>
      </c>
      <c r="P374" s="16">
        <v>120</v>
      </c>
      <c r="Q374" s="16"/>
      <c r="R374" s="11"/>
      <c r="S374" s="11"/>
      <c r="T374" s="11"/>
    </row>
    <row r="375" spans="1:20" x14ac:dyDescent="0.2">
      <c r="A375" s="9" t="s">
        <v>105</v>
      </c>
      <c r="B375" s="10" t="s">
        <v>106</v>
      </c>
      <c r="C375" s="11" t="s">
        <v>40</v>
      </c>
      <c r="D375" s="11" t="s">
        <v>47</v>
      </c>
      <c r="E375" s="11">
        <v>20</v>
      </c>
      <c r="F375" s="11">
        <v>1</v>
      </c>
      <c r="G375" s="11">
        <v>4</v>
      </c>
      <c r="H375" s="11">
        <v>4</v>
      </c>
      <c r="I375" s="12">
        <f t="shared" si="151"/>
        <v>0</v>
      </c>
      <c r="J375" s="11">
        <v>27</v>
      </c>
      <c r="K375" s="11">
        <v>27</v>
      </c>
      <c r="L375" s="13">
        <f t="shared" si="152"/>
        <v>0</v>
      </c>
      <c r="M375" s="14">
        <f t="shared" si="153"/>
        <v>0</v>
      </c>
      <c r="N375" s="14">
        <f t="shared" si="154"/>
        <v>0</v>
      </c>
      <c r="O375" s="15">
        <f t="shared" si="155"/>
        <v>100</v>
      </c>
      <c r="P375" s="16">
        <v>100</v>
      </c>
      <c r="Q375" s="16"/>
      <c r="R375" s="11"/>
      <c r="S375" s="11"/>
      <c r="T375" s="11"/>
    </row>
    <row r="376" spans="1:20" x14ac:dyDescent="0.2">
      <c r="A376" s="9" t="s">
        <v>110</v>
      </c>
      <c r="B376" s="10" t="s">
        <v>55</v>
      </c>
      <c r="C376" s="11" t="s">
        <v>40</v>
      </c>
      <c r="D376" s="11" t="s">
        <v>47</v>
      </c>
      <c r="E376" s="11">
        <v>15</v>
      </c>
      <c r="F376" s="11">
        <v>0</v>
      </c>
      <c r="G376" s="11">
        <v>9</v>
      </c>
      <c r="H376" s="11">
        <v>6</v>
      </c>
      <c r="I376" s="12">
        <f t="shared" ref="I376:I381" si="156">(G376-H376)*E376</f>
        <v>45</v>
      </c>
      <c r="J376" s="11">
        <v>28</v>
      </c>
      <c r="K376" s="11">
        <v>20</v>
      </c>
      <c r="L376" s="13">
        <f t="shared" ref="L376:L381" si="157">(J376-K376)*E376</f>
        <v>120</v>
      </c>
      <c r="M376" s="14">
        <f t="shared" ref="M376:M381" si="158">IF(H376=1,E376*3,0)</f>
        <v>0</v>
      </c>
      <c r="N376" s="14">
        <f t="shared" ref="N376:N381" si="159">IF(K376=1,E376*5,0)</f>
        <v>0</v>
      </c>
      <c r="O376" s="15">
        <f t="shared" ref="O376:O381" si="160">IF(F376=0,MAX(I376,L376)+E376*2+MAX(M376,N376),MAX(I376,L376)+E376*5+MAX(M376,N376))</f>
        <v>150</v>
      </c>
      <c r="P376" s="16">
        <v>150</v>
      </c>
      <c r="Q376" s="16"/>
      <c r="R376" s="11"/>
      <c r="S376" s="11"/>
      <c r="T376" s="11"/>
    </row>
    <row r="377" spans="1:20" x14ac:dyDescent="0.2">
      <c r="A377" s="9" t="s">
        <v>120</v>
      </c>
      <c r="B377" s="10" t="s">
        <v>121</v>
      </c>
      <c r="C377" s="11" t="s">
        <v>40</v>
      </c>
      <c r="D377" s="11" t="s">
        <v>47</v>
      </c>
      <c r="E377" s="11">
        <v>40</v>
      </c>
      <c r="F377" s="11">
        <v>1</v>
      </c>
      <c r="G377" s="11">
        <v>6</v>
      </c>
      <c r="H377" s="11">
        <v>5</v>
      </c>
      <c r="I377" s="12">
        <f t="shared" si="156"/>
        <v>40</v>
      </c>
      <c r="J377" s="11">
        <v>39</v>
      </c>
      <c r="K377" s="11">
        <v>37</v>
      </c>
      <c r="L377" s="13">
        <f t="shared" si="157"/>
        <v>80</v>
      </c>
      <c r="M377" s="14">
        <f t="shared" si="158"/>
        <v>0</v>
      </c>
      <c r="N377" s="14">
        <f t="shared" si="159"/>
        <v>0</v>
      </c>
      <c r="O377" s="15">
        <f t="shared" si="160"/>
        <v>280</v>
      </c>
      <c r="P377" s="16">
        <v>280</v>
      </c>
      <c r="Q377" s="16"/>
      <c r="R377" s="11"/>
      <c r="S377" s="11"/>
      <c r="T377" s="11"/>
    </row>
    <row r="378" spans="1:20" x14ac:dyDescent="0.2">
      <c r="A378" s="9" t="s">
        <v>124</v>
      </c>
      <c r="B378" s="10" t="s">
        <v>125</v>
      </c>
      <c r="C378" s="11" t="s">
        <v>40</v>
      </c>
      <c r="D378" s="11" t="s">
        <v>41</v>
      </c>
      <c r="E378" s="11">
        <v>8</v>
      </c>
      <c r="F378" s="11">
        <v>0</v>
      </c>
      <c r="G378" s="11">
        <v>19</v>
      </c>
      <c r="H378" s="11">
        <v>14</v>
      </c>
      <c r="I378" s="12">
        <f t="shared" si="156"/>
        <v>40</v>
      </c>
      <c r="J378" s="11"/>
      <c r="K378" s="11"/>
      <c r="L378" s="13">
        <f t="shared" si="157"/>
        <v>0</v>
      </c>
      <c r="M378" s="14">
        <f t="shared" si="158"/>
        <v>0</v>
      </c>
      <c r="N378" s="14">
        <f t="shared" si="159"/>
        <v>0</v>
      </c>
      <c r="O378" s="15">
        <f t="shared" si="160"/>
        <v>56</v>
      </c>
      <c r="P378" s="16" t="s">
        <v>127</v>
      </c>
      <c r="Q378" s="16"/>
      <c r="R378" s="11"/>
      <c r="S378" s="11"/>
      <c r="T378" s="11"/>
    </row>
    <row r="379" spans="1:20" x14ac:dyDescent="0.2">
      <c r="A379" s="9" t="s">
        <v>126</v>
      </c>
      <c r="B379" s="10" t="s">
        <v>125</v>
      </c>
      <c r="C379" s="11" t="s">
        <v>40</v>
      </c>
      <c r="D379" s="11" t="s">
        <v>41</v>
      </c>
      <c r="E379" s="11">
        <v>8</v>
      </c>
      <c r="F379" s="11">
        <v>0</v>
      </c>
      <c r="G379" s="11">
        <v>19</v>
      </c>
      <c r="H379" s="11">
        <v>17</v>
      </c>
      <c r="I379" s="12">
        <f t="shared" si="156"/>
        <v>16</v>
      </c>
      <c r="J379" s="11"/>
      <c r="K379" s="11"/>
      <c r="L379" s="13">
        <f t="shared" si="157"/>
        <v>0</v>
      </c>
      <c r="M379" s="14">
        <f t="shared" si="158"/>
        <v>0</v>
      </c>
      <c r="N379" s="14">
        <f t="shared" si="159"/>
        <v>0</v>
      </c>
      <c r="O379" s="15">
        <f t="shared" si="160"/>
        <v>32</v>
      </c>
      <c r="P379" s="16" t="s">
        <v>128</v>
      </c>
      <c r="Q379" s="16"/>
      <c r="R379" s="11"/>
      <c r="S379" s="11"/>
      <c r="T379" s="11"/>
    </row>
    <row r="380" spans="1:20" x14ac:dyDescent="0.2">
      <c r="A380" s="9" t="s">
        <v>146</v>
      </c>
      <c r="B380" s="10" t="s">
        <v>147</v>
      </c>
      <c r="C380" s="11" t="s">
        <v>40</v>
      </c>
      <c r="D380" s="11" t="s">
        <v>47</v>
      </c>
      <c r="E380" s="11">
        <v>20</v>
      </c>
      <c r="F380" s="11">
        <v>1</v>
      </c>
      <c r="G380" s="11"/>
      <c r="H380" s="11"/>
      <c r="I380" s="12">
        <f t="shared" si="156"/>
        <v>0</v>
      </c>
      <c r="J380" s="11">
        <v>9</v>
      </c>
      <c r="K380" s="11">
        <v>3</v>
      </c>
      <c r="L380" s="13">
        <f t="shared" si="157"/>
        <v>120</v>
      </c>
      <c r="M380" s="14">
        <f t="shared" si="158"/>
        <v>0</v>
      </c>
      <c r="N380" s="14">
        <f t="shared" si="159"/>
        <v>0</v>
      </c>
      <c r="O380" s="15">
        <f t="shared" si="160"/>
        <v>220</v>
      </c>
      <c r="P380" s="16">
        <v>220</v>
      </c>
      <c r="Q380" s="16"/>
      <c r="R380" s="11"/>
      <c r="S380" s="11"/>
      <c r="T380" s="11"/>
    </row>
    <row r="381" spans="1:20" x14ac:dyDescent="0.2">
      <c r="A381" s="9" t="s">
        <v>148</v>
      </c>
      <c r="B381" s="10" t="s">
        <v>149</v>
      </c>
      <c r="C381" s="11" t="s">
        <v>40</v>
      </c>
      <c r="D381" s="11" t="s">
        <v>47</v>
      </c>
      <c r="E381" s="11">
        <v>20</v>
      </c>
      <c r="F381" s="11">
        <v>0</v>
      </c>
      <c r="G381" s="11">
        <v>5</v>
      </c>
      <c r="H381" s="11">
        <v>3</v>
      </c>
      <c r="I381" s="12">
        <f t="shared" si="156"/>
        <v>40</v>
      </c>
      <c r="J381" s="11">
        <v>37</v>
      </c>
      <c r="K381" s="11">
        <v>32</v>
      </c>
      <c r="L381" s="13">
        <f t="shared" si="157"/>
        <v>100</v>
      </c>
      <c r="M381" s="14">
        <f t="shared" si="158"/>
        <v>0</v>
      </c>
      <c r="N381" s="14">
        <f t="shared" si="159"/>
        <v>0</v>
      </c>
      <c r="O381" s="15">
        <f t="shared" si="160"/>
        <v>140</v>
      </c>
      <c r="P381" s="16">
        <v>140</v>
      </c>
      <c r="Q381" s="16"/>
      <c r="R381" s="11"/>
      <c r="S381" s="11"/>
      <c r="T381" s="11"/>
    </row>
    <row r="382" spans="1:20" x14ac:dyDescent="0.2">
      <c r="A382" s="9"/>
      <c r="B382" s="11"/>
      <c r="C382" s="11"/>
      <c r="D382" s="11"/>
      <c r="E382" s="11"/>
      <c r="F382" s="11"/>
      <c r="G382" s="11"/>
      <c r="H382" s="11"/>
      <c r="I382" s="12"/>
      <c r="J382" s="11"/>
      <c r="K382" s="11"/>
      <c r="L382" s="13"/>
      <c r="M382" s="14"/>
      <c r="N382" s="14"/>
      <c r="O382" s="15"/>
      <c r="P382" s="16" t="s">
        <v>26</v>
      </c>
      <c r="Q382" s="16"/>
      <c r="R382" s="11"/>
      <c r="S382" s="11">
        <f>SUM(P385+P386+P388)</f>
        <v>340</v>
      </c>
      <c r="T382" s="11">
        <f>SUM(P384+P387+P389+P390+P391)</f>
        <v>700</v>
      </c>
    </row>
    <row r="383" spans="1:20" x14ac:dyDescent="0.2">
      <c r="A383" s="9"/>
      <c r="B383" s="10"/>
      <c r="C383" s="11"/>
      <c r="D383" s="11"/>
      <c r="E383" s="11"/>
      <c r="F383" s="11"/>
      <c r="G383" s="11"/>
      <c r="H383" s="11"/>
      <c r="I383" s="12"/>
      <c r="J383" s="11"/>
      <c r="K383" s="11"/>
      <c r="L383" s="13"/>
      <c r="M383" s="14"/>
      <c r="N383" s="14"/>
      <c r="O383" s="15"/>
      <c r="P383" s="16"/>
      <c r="Q383" s="16"/>
      <c r="R383" s="11"/>
      <c r="S383" s="11"/>
      <c r="T383" s="11"/>
    </row>
    <row r="384" spans="1:20" x14ac:dyDescent="0.2">
      <c r="A384" s="9" t="s">
        <v>64</v>
      </c>
      <c r="B384" s="10" t="s">
        <v>63</v>
      </c>
      <c r="C384" s="11" t="s">
        <v>45</v>
      </c>
      <c r="D384" s="11" t="s">
        <v>47</v>
      </c>
      <c r="E384" s="11">
        <v>20</v>
      </c>
      <c r="F384" s="11">
        <v>1</v>
      </c>
      <c r="G384" s="11">
        <v>13</v>
      </c>
      <c r="H384" s="11">
        <v>12</v>
      </c>
      <c r="I384" s="12">
        <f t="shared" ref="I384:I389" si="161">(G384-H384)*E384</f>
        <v>20</v>
      </c>
      <c r="J384" s="11"/>
      <c r="K384" s="11"/>
      <c r="L384" s="13">
        <f t="shared" ref="L384:L391" si="162">(J384-K384)*E384</f>
        <v>0</v>
      </c>
      <c r="M384" s="14">
        <f>IF(H384=1,E384*3,0)</f>
        <v>0</v>
      </c>
      <c r="N384" s="14">
        <f t="shared" ref="N384:N391" si="163">IF(K384=1,E384*5,0)</f>
        <v>0</v>
      </c>
      <c r="O384" s="15">
        <f t="shared" ref="O384:O391" si="164">IF(F384=0,MAX(I384,L384)+E384*2+MAX(M384,N384),MAX(I384,L384)+E384*5+MAX(M384,N384))</f>
        <v>120</v>
      </c>
      <c r="P384" s="16">
        <v>120</v>
      </c>
      <c r="Q384" s="16">
        <f>SUM(P370:P381)</f>
        <v>1258</v>
      </c>
      <c r="R384" s="11"/>
      <c r="S384" s="11"/>
      <c r="T384" s="11"/>
    </row>
    <row r="385" spans="1:20" x14ac:dyDescent="0.2">
      <c r="A385" s="9" t="s">
        <v>68</v>
      </c>
      <c r="B385" s="10" t="s">
        <v>56</v>
      </c>
      <c r="C385" s="11" t="s">
        <v>45</v>
      </c>
      <c r="D385" s="11" t="s">
        <v>47</v>
      </c>
      <c r="E385" s="11">
        <v>20</v>
      </c>
      <c r="F385" s="11">
        <v>0</v>
      </c>
      <c r="G385" s="11">
        <v>7</v>
      </c>
      <c r="H385" s="11">
        <v>3</v>
      </c>
      <c r="I385" s="12">
        <f t="shared" si="161"/>
        <v>80</v>
      </c>
      <c r="J385" s="11">
        <v>30</v>
      </c>
      <c r="K385" s="11">
        <v>24</v>
      </c>
      <c r="L385" s="13">
        <f t="shared" si="162"/>
        <v>120</v>
      </c>
      <c r="M385" s="14">
        <f>IF(H385=1,E385*3,0)</f>
        <v>0</v>
      </c>
      <c r="N385" s="14">
        <f t="shared" si="163"/>
        <v>0</v>
      </c>
      <c r="O385" s="15">
        <f t="shared" si="164"/>
        <v>160</v>
      </c>
      <c r="P385" s="16">
        <v>160</v>
      </c>
      <c r="Q385" s="16"/>
      <c r="R385" s="11"/>
      <c r="S385" s="11"/>
      <c r="T385" s="11"/>
    </row>
    <row r="386" spans="1:20" x14ac:dyDescent="0.2">
      <c r="A386" s="9" t="s">
        <v>79</v>
      </c>
      <c r="B386" s="10" t="s">
        <v>80</v>
      </c>
      <c r="C386" s="11" t="s">
        <v>45</v>
      </c>
      <c r="D386" s="11" t="s">
        <v>47</v>
      </c>
      <c r="E386" s="11">
        <v>20</v>
      </c>
      <c r="F386" s="11">
        <v>0</v>
      </c>
      <c r="G386" s="11">
        <v>9</v>
      </c>
      <c r="H386" s="11">
        <v>7</v>
      </c>
      <c r="I386" s="12">
        <f t="shared" si="161"/>
        <v>40</v>
      </c>
      <c r="J386" s="11">
        <v>23</v>
      </c>
      <c r="K386" s="11">
        <v>21</v>
      </c>
      <c r="L386" s="13">
        <f t="shared" si="162"/>
        <v>40</v>
      </c>
      <c r="M386" s="14">
        <f>IF(H386=1,E386*3,0)</f>
        <v>0</v>
      </c>
      <c r="N386" s="14">
        <f t="shared" si="163"/>
        <v>0</v>
      </c>
      <c r="O386" s="15">
        <f t="shared" si="164"/>
        <v>80</v>
      </c>
      <c r="P386" s="16">
        <v>80</v>
      </c>
      <c r="Q386" s="16"/>
      <c r="R386" s="11"/>
      <c r="S386" s="11"/>
      <c r="T386" s="11"/>
    </row>
    <row r="387" spans="1:20" x14ac:dyDescent="0.2">
      <c r="A387" s="9" t="s">
        <v>86</v>
      </c>
      <c r="B387" s="10" t="s">
        <v>87</v>
      </c>
      <c r="C387" s="11" t="s">
        <v>45</v>
      </c>
      <c r="D387" s="11" t="s">
        <v>47</v>
      </c>
      <c r="E387" s="11">
        <v>20</v>
      </c>
      <c r="F387" s="11">
        <v>1</v>
      </c>
      <c r="G387" s="11">
        <v>2</v>
      </c>
      <c r="H387" s="11">
        <v>1</v>
      </c>
      <c r="I387" s="12">
        <f t="shared" si="161"/>
        <v>20</v>
      </c>
      <c r="J387" s="11">
        <v>21</v>
      </c>
      <c r="K387" s="11">
        <v>18</v>
      </c>
      <c r="L387" s="13">
        <f t="shared" si="162"/>
        <v>60</v>
      </c>
      <c r="M387" s="14"/>
      <c r="N387" s="14">
        <f t="shared" si="163"/>
        <v>0</v>
      </c>
      <c r="O387" s="15">
        <f t="shared" si="164"/>
        <v>160</v>
      </c>
      <c r="P387" s="16">
        <v>160</v>
      </c>
      <c r="Q387" s="16"/>
      <c r="R387" s="11"/>
      <c r="S387" s="11"/>
      <c r="T387" s="11"/>
    </row>
    <row r="388" spans="1:20" x14ac:dyDescent="0.2">
      <c r="A388" s="9" t="s">
        <v>92</v>
      </c>
      <c r="B388" s="10" t="s">
        <v>91</v>
      </c>
      <c r="C388" s="11" t="s">
        <v>45</v>
      </c>
      <c r="D388" s="11" t="s">
        <v>47</v>
      </c>
      <c r="E388" s="11">
        <v>20</v>
      </c>
      <c r="F388" s="11">
        <v>0</v>
      </c>
      <c r="G388" s="11">
        <v>7</v>
      </c>
      <c r="H388" s="11">
        <v>6</v>
      </c>
      <c r="I388" s="12">
        <f t="shared" si="161"/>
        <v>20</v>
      </c>
      <c r="J388" s="11">
        <v>33</v>
      </c>
      <c r="K388" s="11">
        <v>30</v>
      </c>
      <c r="L388" s="13">
        <f t="shared" si="162"/>
        <v>60</v>
      </c>
      <c r="M388" s="14">
        <v>0</v>
      </c>
      <c r="N388" s="14">
        <f t="shared" si="163"/>
        <v>0</v>
      </c>
      <c r="O388" s="15">
        <f t="shared" si="164"/>
        <v>100</v>
      </c>
      <c r="P388" s="16">
        <v>100</v>
      </c>
      <c r="Q388" s="16"/>
      <c r="R388" s="11"/>
      <c r="S388" s="11"/>
      <c r="T388" s="11"/>
    </row>
    <row r="389" spans="1:20" x14ac:dyDescent="0.2">
      <c r="A389" s="9" t="s">
        <v>105</v>
      </c>
      <c r="B389" s="10" t="s">
        <v>106</v>
      </c>
      <c r="C389" s="11" t="s">
        <v>45</v>
      </c>
      <c r="D389" s="11" t="s">
        <v>47</v>
      </c>
      <c r="E389" s="11">
        <v>20</v>
      </c>
      <c r="F389" s="11">
        <v>1</v>
      </c>
      <c r="G389" s="11">
        <v>3</v>
      </c>
      <c r="H389" s="11">
        <v>3</v>
      </c>
      <c r="I389" s="12">
        <f t="shared" si="161"/>
        <v>0</v>
      </c>
      <c r="J389" s="11">
        <v>26</v>
      </c>
      <c r="K389" s="11">
        <v>26</v>
      </c>
      <c r="L389" s="13">
        <f t="shared" si="162"/>
        <v>0</v>
      </c>
      <c r="M389" s="14">
        <f>IF(H389=1,E389*3,0)</f>
        <v>0</v>
      </c>
      <c r="N389" s="14">
        <f t="shared" si="163"/>
        <v>0</v>
      </c>
      <c r="O389" s="15">
        <f t="shared" si="164"/>
        <v>100</v>
      </c>
      <c r="P389" s="16">
        <v>100</v>
      </c>
      <c r="Q389" s="16"/>
      <c r="R389" s="11"/>
      <c r="S389" s="11"/>
      <c r="T389" s="11"/>
    </row>
    <row r="390" spans="1:20" x14ac:dyDescent="0.2">
      <c r="A390" s="9" t="s">
        <v>124</v>
      </c>
      <c r="B390" s="10" t="s">
        <v>123</v>
      </c>
      <c r="C390" s="11" t="s">
        <v>45</v>
      </c>
      <c r="D390" s="11" t="s">
        <v>47</v>
      </c>
      <c r="E390" s="11">
        <v>20</v>
      </c>
      <c r="F390" s="11">
        <v>1</v>
      </c>
      <c r="G390" s="11">
        <v>5</v>
      </c>
      <c r="H390" s="11">
        <v>4</v>
      </c>
      <c r="I390" s="12">
        <f>(G390-H390)*E390</f>
        <v>20</v>
      </c>
      <c r="J390" s="11">
        <v>44</v>
      </c>
      <c r="K390" s="11">
        <v>41</v>
      </c>
      <c r="L390" s="13">
        <f t="shared" si="162"/>
        <v>60</v>
      </c>
      <c r="M390" s="14">
        <f>IF(H390=1,E390*3,0)</f>
        <v>0</v>
      </c>
      <c r="N390" s="14">
        <f t="shared" si="163"/>
        <v>0</v>
      </c>
      <c r="O390" s="15">
        <f t="shared" si="164"/>
        <v>160</v>
      </c>
      <c r="P390" s="16">
        <v>160</v>
      </c>
      <c r="Q390" s="16"/>
      <c r="R390" s="11"/>
      <c r="S390" s="11"/>
      <c r="T390" s="11"/>
    </row>
    <row r="391" spans="1:20" x14ac:dyDescent="0.2">
      <c r="A391" s="9" t="s">
        <v>146</v>
      </c>
      <c r="B391" s="10" t="s">
        <v>147</v>
      </c>
      <c r="C391" s="11" t="s">
        <v>45</v>
      </c>
      <c r="D391" s="11" t="s">
        <v>47</v>
      </c>
      <c r="E391" s="11">
        <v>20</v>
      </c>
      <c r="F391" s="11">
        <v>1</v>
      </c>
      <c r="G391" s="11"/>
      <c r="H391" s="11"/>
      <c r="I391" s="12">
        <f>(G391-H391)*E391</f>
        <v>0</v>
      </c>
      <c r="J391" s="11">
        <v>9</v>
      </c>
      <c r="K391" s="11">
        <v>6</v>
      </c>
      <c r="L391" s="13">
        <f t="shared" si="162"/>
        <v>60</v>
      </c>
      <c r="M391" s="14">
        <f>IF(H391=1,E391*3,0)</f>
        <v>0</v>
      </c>
      <c r="N391" s="14">
        <f t="shared" si="163"/>
        <v>0</v>
      </c>
      <c r="O391" s="15">
        <f t="shared" si="164"/>
        <v>160</v>
      </c>
      <c r="P391" s="16">
        <v>160</v>
      </c>
      <c r="Q391" s="16"/>
      <c r="R391" s="11"/>
      <c r="S391" s="11"/>
      <c r="T391" s="11"/>
    </row>
    <row r="392" spans="1:20" x14ac:dyDescent="0.2">
      <c r="A392" s="9" t="s">
        <v>148</v>
      </c>
      <c r="B392" s="11"/>
      <c r="C392" s="11" t="s">
        <v>45</v>
      </c>
      <c r="D392" s="11" t="s">
        <v>47</v>
      </c>
      <c r="E392" s="11">
        <v>20</v>
      </c>
      <c r="F392" s="11">
        <v>0</v>
      </c>
      <c r="G392" s="11">
        <v>6</v>
      </c>
      <c r="H392" s="11">
        <v>6</v>
      </c>
      <c r="I392" s="12">
        <f>(G392-H392)*E392</f>
        <v>0</v>
      </c>
      <c r="J392" s="11">
        <v>38</v>
      </c>
      <c r="K392" s="11">
        <v>38</v>
      </c>
      <c r="L392" s="13">
        <f>(J392-K392)*E392</f>
        <v>0</v>
      </c>
      <c r="M392" s="14">
        <f>IF(H392=1,E392*3,0)</f>
        <v>0</v>
      </c>
      <c r="N392" s="14">
        <f>IF(K392=1,E392*5,0)</f>
        <v>0</v>
      </c>
      <c r="O392" s="15">
        <f>IF(F392=0,MAX(I392,L392)+E392*2+MAX(M392,N392),MAX(I392,L392)+E392*5+MAX(M392,N392))</f>
        <v>40</v>
      </c>
      <c r="P392" s="16" t="s">
        <v>133</v>
      </c>
      <c r="Q392" s="16"/>
      <c r="R392" s="11"/>
      <c r="S392" s="11"/>
      <c r="T392" s="11"/>
    </row>
    <row r="393" spans="1:20" x14ac:dyDescent="0.2">
      <c r="A393" s="9"/>
      <c r="B393" s="10"/>
      <c r="C393" s="11"/>
      <c r="D393" s="11"/>
      <c r="E393" s="11"/>
      <c r="F393" s="11"/>
      <c r="G393" s="11"/>
      <c r="H393" s="11"/>
      <c r="I393" s="12"/>
      <c r="J393" s="11"/>
      <c r="K393" s="11"/>
      <c r="L393" s="13"/>
      <c r="M393" s="14"/>
      <c r="N393" s="14"/>
      <c r="O393" s="15"/>
      <c r="P393" s="16" t="s">
        <v>26</v>
      </c>
      <c r="Q393" s="16"/>
      <c r="R393" s="11"/>
      <c r="S393" s="11"/>
      <c r="T393" s="11"/>
    </row>
    <row r="394" spans="1:20" x14ac:dyDescent="0.2">
      <c r="A394" s="9"/>
      <c r="B394" s="10"/>
      <c r="C394" s="11"/>
      <c r="D394" s="11"/>
      <c r="E394" s="11"/>
      <c r="F394" s="11"/>
      <c r="G394" s="11"/>
      <c r="H394" s="11"/>
      <c r="I394" s="12"/>
      <c r="J394" s="11"/>
      <c r="K394" s="11"/>
      <c r="L394" s="13"/>
      <c r="M394" s="14"/>
      <c r="N394" s="14"/>
      <c r="O394" s="15"/>
      <c r="P394" s="16"/>
      <c r="Q394" s="16"/>
      <c r="R394" s="11"/>
      <c r="S394" s="11"/>
      <c r="T394" s="11"/>
    </row>
    <row r="395" spans="1:20" x14ac:dyDescent="0.2">
      <c r="A395" s="9"/>
      <c r="B395" s="11"/>
      <c r="C395" s="11"/>
      <c r="D395" s="11"/>
      <c r="E395" s="11"/>
      <c r="F395" s="11"/>
      <c r="G395" s="11"/>
      <c r="H395" s="11"/>
      <c r="I395" s="12"/>
      <c r="J395" s="11"/>
      <c r="K395" s="11"/>
      <c r="L395" s="13"/>
      <c r="M395" s="14"/>
      <c r="N395" s="14"/>
      <c r="O395" s="15"/>
      <c r="P395" s="16" t="s">
        <v>26</v>
      </c>
      <c r="Q395" s="16">
        <f>SUM(P384:P392)</f>
        <v>1040</v>
      </c>
      <c r="R395" s="11"/>
      <c r="S395" s="11"/>
      <c r="T395" s="11"/>
    </row>
    <row r="396" spans="1:20" x14ac:dyDescent="0.2">
      <c r="A396" s="9"/>
      <c r="B396" s="10" t="s">
        <v>25</v>
      </c>
      <c r="C396" s="11"/>
      <c r="D396" s="11"/>
      <c r="E396" s="11"/>
      <c r="F396" s="11"/>
      <c r="G396" s="11"/>
      <c r="H396" s="11"/>
      <c r="I396" s="12"/>
      <c r="J396" s="11"/>
      <c r="K396" s="11"/>
      <c r="L396" s="13"/>
      <c r="M396" s="14"/>
      <c r="N396" s="14"/>
      <c r="O396" s="15"/>
      <c r="P396" s="16"/>
      <c r="Q396" s="16"/>
      <c r="R396" s="11"/>
      <c r="S396" s="11"/>
      <c r="T396" s="11"/>
    </row>
    <row r="397" spans="1:20" x14ac:dyDescent="0.2">
      <c r="A397" s="9" t="s">
        <v>103</v>
      </c>
      <c r="B397" s="10" t="s">
        <v>97</v>
      </c>
      <c r="C397" s="11" t="s">
        <v>102</v>
      </c>
      <c r="D397" s="11" t="s">
        <v>50</v>
      </c>
      <c r="E397" s="11">
        <v>18</v>
      </c>
      <c r="F397" s="11">
        <v>0</v>
      </c>
      <c r="G397" s="11">
        <v>5</v>
      </c>
      <c r="H397" s="11">
        <v>3</v>
      </c>
      <c r="I397" s="12">
        <f t="shared" ref="I397:I402" si="165">(G397-H397)*E397</f>
        <v>36</v>
      </c>
      <c r="J397" s="11"/>
      <c r="K397" s="11"/>
      <c r="L397" s="13">
        <f t="shared" ref="L397:L402" si="166">(J397-K397)*E397</f>
        <v>0</v>
      </c>
      <c r="M397" s="14">
        <f t="shared" ref="M397:M402" si="167">IF(H397=1,E397*3,0)</f>
        <v>0</v>
      </c>
      <c r="N397" s="14">
        <v>0</v>
      </c>
      <c r="O397" s="15">
        <f t="shared" ref="O397:O402" si="168">IF(F397=0,MAX(I397,L397)+E397*2+MAX(M397,N397),MAX(I397,L397)+E397*5+MAX(M397,N397))</f>
        <v>72</v>
      </c>
      <c r="P397" s="16">
        <v>72</v>
      </c>
      <c r="Q397" s="16"/>
      <c r="R397" s="11"/>
      <c r="S397" s="11"/>
      <c r="T397" s="11"/>
    </row>
    <row r="398" spans="1:20" x14ac:dyDescent="0.2">
      <c r="A398" s="9" t="s">
        <v>116</v>
      </c>
      <c r="B398" s="10" t="s">
        <v>117</v>
      </c>
      <c r="C398" s="11" t="s">
        <v>102</v>
      </c>
      <c r="D398" s="11" t="s">
        <v>50</v>
      </c>
      <c r="E398" s="11">
        <v>6</v>
      </c>
      <c r="F398" s="11">
        <v>0</v>
      </c>
      <c r="G398" s="11">
        <v>8</v>
      </c>
      <c r="H398" s="11">
        <v>7</v>
      </c>
      <c r="I398" s="12">
        <f t="shared" si="165"/>
        <v>6</v>
      </c>
      <c r="J398" s="11">
        <v>25</v>
      </c>
      <c r="K398" s="11">
        <v>18</v>
      </c>
      <c r="L398" s="13">
        <f t="shared" si="166"/>
        <v>42</v>
      </c>
      <c r="M398" s="14">
        <f t="shared" si="167"/>
        <v>0</v>
      </c>
      <c r="N398" s="14">
        <v>0</v>
      </c>
      <c r="O398" s="15">
        <f t="shared" si="168"/>
        <v>54</v>
      </c>
      <c r="P398" s="16">
        <v>54</v>
      </c>
      <c r="Q398" s="16"/>
      <c r="R398" s="11"/>
      <c r="S398" s="11"/>
      <c r="T398" s="11"/>
    </row>
    <row r="399" spans="1:20" x14ac:dyDescent="0.2">
      <c r="A399" s="9" t="s">
        <v>115</v>
      </c>
      <c r="B399" s="10" t="s">
        <v>43</v>
      </c>
      <c r="C399" s="11" t="s">
        <v>102</v>
      </c>
      <c r="D399" s="11" t="s">
        <v>50</v>
      </c>
      <c r="E399" s="11">
        <v>6</v>
      </c>
      <c r="F399" s="11">
        <v>0</v>
      </c>
      <c r="G399" s="11">
        <v>27</v>
      </c>
      <c r="H399" s="11">
        <v>13</v>
      </c>
      <c r="I399" s="12">
        <f t="shared" si="165"/>
        <v>84</v>
      </c>
      <c r="J399" s="11"/>
      <c r="K399" s="11"/>
      <c r="L399" s="13">
        <f t="shared" si="166"/>
        <v>0</v>
      </c>
      <c r="M399" s="14">
        <f t="shared" si="167"/>
        <v>0</v>
      </c>
      <c r="N399" s="14">
        <f>IF(K399=1,E399*5,0)</f>
        <v>0</v>
      </c>
      <c r="O399" s="15">
        <f t="shared" si="168"/>
        <v>96</v>
      </c>
      <c r="P399" s="16">
        <v>96</v>
      </c>
      <c r="Q399" s="16"/>
      <c r="R399" s="11"/>
      <c r="S399" s="11"/>
      <c r="T399" s="11"/>
    </row>
    <row r="400" spans="1:20" x14ac:dyDescent="0.2">
      <c r="A400" s="9" t="s">
        <v>118</v>
      </c>
      <c r="B400" s="10" t="s">
        <v>119</v>
      </c>
      <c r="C400" s="11" t="s">
        <v>102</v>
      </c>
      <c r="D400" s="11" t="s">
        <v>50</v>
      </c>
      <c r="E400" s="11">
        <v>18</v>
      </c>
      <c r="F400" s="11">
        <v>0</v>
      </c>
      <c r="G400" s="11">
        <v>9</v>
      </c>
      <c r="H400" s="11">
        <v>5</v>
      </c>
      <c r="I400" s="12">
        <f t="shared" si="165"/>
        <v>72</v>
      </c>
      <c r="J400" s="11"/>
      <c r="K400" s="11"/>
      <c r="L400" s="13">
        <f t="shared" si="166"/>
        <v>0</v>
      </c>
      <c r="M400" s="14">
        <f t="shared" si="167"/>
        <v>0</v>
      </c>
      <c r="N400" s="14">
        <v>0</v>
      </c>
      <c r="O400" s="15">
        <f t="shared" si="168"/>
        <v>108</v>
      </c>
      <c r="P400" s="16">
        <v>108</v>
      </c>
      <c r="Q400" s="16"/>
      <c r="R400" s="11"/>
      <c r="S400" s="11"/>
      <c r="T400" s="11"/>
    </row>
    <row r="401" spans="1:20" x14ac:dyDescent="0.2">
      <c r="A401" s="9" t="s">
        <v>120</v>
      </c>
      <c r="B401" s="10" t="s">
        <v>122</v>
      </c>
      <c r="C401" s="11" t="s">
        <v>102</v>
      </c>
      <c r="D401" s="11" t="s">
        <v>50</v>
      </c>
      <c r="E401" s="11">
        <v>18</v>
      </c>
      <c r="F401" s="11">
        <v>0</v>
      </c>
      <c r="G401" s="11">
        <v>5</v>
      </c>
      <c r="H401" s="11">
        <v>4</v>
      </c>
      <c r="I401" s="12">
        <f t="shared" si="165"/>
        <v>18</v>
      </c>
      <c r="J401" s="11"/>
      <c r="K401" s="11"/>
      <c r="L401" s="13">
        <f t="shared" si="166"/>
        <v>0</v>
      </c>
      <c r="M401" s="14">
        <f t="shared" si="167"/>
        <v>0</v>
      </c>
      <c r="N401" s="14">
        <v>0</v>
      </c>
      <c r="O401" s="15">
        <f t="shared" si="168"/>
        <v>54</v>
      </c>
      <c r="P401" s="16">
        <v>54</v>
      </c>
      <c r="Q401" s="16"/>
      <c r="R401" s="11"/>
      <c r="S401" s="11">
        <f>SUM(P409+P410+P411)</f>
        <v>460</v>
      </c>
      <c r="T401" s="11" t="e">
        <f>SUM(P409+#REF!+#REF!+#REF!+#REF!+#REF!+#REF!)</f>
        <v>#REF!</v>
      </c>
    </row>
    <row r="402" spans="1:20" x14ac:dyDescent="0.2">
      <c r="A402" s="9" t="s">
        <v>131</v>
      </c>
      <c r="B402" s="10" t="s">
        <v>132</v>
      </c>
      <c r="C402" s="11" t="s">
        <v>102</v>
      </c>
      <c r="D402" s="11" t="s">
        <v>50</v>
      </c>
      <c r="E402" s="11">
        <v>18</v>
      </c>
      <c r="F402" s="11">
        <v>0</v>
      </c>
      <c r="G402" s="11">
        <v>3</v>
      </c>
      <c r="H402" s="11">
        <v>3</v>
      </c>
      <c r="I402" s="12">
        <f t="shared" si="165"/>
        <v>0</v>
      </c>
      <c r="J402" s="11"/>
      <c r="K402" s="11"/>
      <c r="L402" s="13">
        <f t="shared" si="166"/>
        <v>0</v>
      </c>
      <c r="M402" s="14">
        <f t="shared" si="167"/>
        <v>0</v>
      </c>
      <c r="N402" s="14">
        <v>0</v>
      </c>
      <c r="O402" s="15">
        <f t="shared" si="168"/>
        <v>36</v>
      </c>
      <c r="P402" s="16">
        <v>36</v>
      </c>
      <c r="Q402" s="16"/>
      <c r="R402" s="11"/>
      <c r="S402" s="11"/>
      <c r="T402" s="11"/>
    </row>
    <row r="403" spans="1:20" x14ac:dyDescent="0.2">
      <c r="A403" s="9" t="s">
        <v>135</v>
      </c>
      <c r="B403" s="10" t="s">
        <v>137</v>
      </c>
      <c r="C403" s="11" t="s">
        <v>102</v>
      </c>
      <c r="D403" s="11" t="s">
        <v>50</v>
      </c>
      <c r="E403" s="11">
        <v>18</v>
      </c>
      <c r="F403" s="11">
        <v>0</v>
      </c>
      <c r="G403" s="11">
        <v>6</v>
      </c>
      <c r="H403" s="11">
        <v>4</v>
      </c>
      <c r="I403" s="12">
        <f>(G403-H403)*E403</f>
        <v>36</v>
      </c>
      <c r="J403" s="11"/>
      <c r="K403" s="11"/>
      <c r="L403" s="13">
        <f>(J403-K403)*E403</f>
        <v>0</v>
      </c>
      <c r="M403" s="14">
        <f>IF(H403=1,E403*3,0)</f>
        <v>0</v>
      </c>
      <c r="N403" s="14">
        <v>0</v>
      </c>
      <c r="O403" s="15">
        <f>IF(F403=0,MAX(I403,L403)+E403*2+MAX(M403,N403),MAX(I403,L403)+E403*5+MAX(M403,N403))</f>
        <v>72</v>
      </c>
      <c r="P403" s="16">
        <v>72</v>
      </c>
      <c r="Q403" s="16"/>
      <c r="R403" s="11"/>
      <c r="S403" s="11"/>
      <c r="T403" s="11"/>
    </row>
    <row r="404" spans="1:20" x14ac:dyDescent="0.2">
      <c r="A404" s="9" t="s">
        <v>139</v>
      </c>
      <c r="B404" s="10" t="s">
        <v>25</v>
      </c>
      <c r="C404" s="11" t="s">
        <v>102</v>
      </c>
      <c r="D404" s="11" t="s">
        <v>50</v>
      </c>
      <c r="E404" s="11">
        <v>6</v>
      </c>
      <c r="F404" s="11">
        <v>0</v>
      </c>
      <c r="G404" s="11">
        <v>26</v>
      </c>
      <c r="H404" s="11">
        <v>19</v>
      </c>
      <c r="I404" s="12">
        <f>(G404-H404)*E404</f>
        <v>42</v>
      </c>
      <c r="J404" s="11"/>
      <c r="K404" s="11"/>
      <c r="L404" s="13">
        <f>(J404-K404)*E404</f>
        <v>0</v>
      </c>
      <c r="M404" s="14">
        <f>IF(H404=1,E404*3,0)</f>
        <v>0</v>
      </c>
      <c r="N404" s="14">
        <f>IF(K404=1,E404*5,0)</f>
        <v>0</v>
      </c>
      <c r="O404" s="15">
        <f>IF(F404=0,MAX(I404,L404)+E404*2+MAX(M404,N404),MAX(I404,L404)+E404*5+MAX(M404,N404))</f>
        <v>54</v>
      </c>
      <c r="P404" s="16">
        <v>54</v>
      </c>
      <c r="Q404" s="16"/>
      <c r="R404" s="11"/>
      <c r="S404" s="11"/>
      <c r="T404" s="11"/>
    </row>
    <row r="405" spans="1:20" x14ac:dyDescent="0.2">
      <c r="A405" s="9" t="s">
        <v>139</v>
      </c>
      <c r="B405" s="11"/>
      <c r="C405" s="11" t="s">
        <v>102</v>
      </c>
      <c r="D405" s="11" t="s">
        <v>50</v>
      </c>
      <c r="E405" s="11">
        <v>6</v>
      </c>
      <c r="F405" s="11">
        <v>0</v>
      </c>
      <c r="G405" s="11">
        <v>9</v>
      </c>
      <c r="H405" s="11">
        <v>6</v>
      </c>
      <c r="I405" s="12">
        <f>(G405-H405)*E405</f>
        <v>18</v>
      </c>
      <c r="J405" s="11">
        <v>24</v>
      </c>
      <c r="K405" s="11">
        <v>20</v>
      </c>
      <c r="L405" s="13">
        <f>(J405-K405)*E405</f>
        <v>24</v>
      </c>
      <c r="M405" s="14">
        <f>IF(H405=1,E405*3,0)</f>
        <v>0</v>
      </c>
      <c r="N405" s="14">
        <f>IF(K405=1,E405*5,0)</f>
        <v>0</v>
      </c>
      <c r="O405" s="15">
        <f>IF(F405=0,MAX(I405,L405)+E405*2+MAX(M405,N405),MAX(I405,L405)+E405*5+MAX(M405,N405))</f>
        <v>36</v>
      </c>
      <c r="P405" s="16"/>
      <c r="Q405" s="16"/>
      <c r="R405" s="11"/>
      <c r="S405" s="11"/>
      <c r="T405" s="11"/>
    </row>
    <row r="406" spans="1:20" x14ac:dyDescent="0.2">
      <c r="A406" s="9"/>
      <c r="B406" s="10"/>
      <c r="C406" s="11"/>
      <c r="D406" s="11"/>
      <c r="E406" s="11"/>
      <c r="F406" s="11"/>
      <c r="G406" s="11"/>
      <c r="H406" s="11"/>
      <c r="I406" s="12"/>
      <c r="J406" s="11"/>
      <c r="K406" s="11"/>
      <c r="L406" s="13"/>
      <c r="M406" s="14"/>
      <c r="N406" s="14"/>
      <c r="O406" s="15"/>
      <c r="P406" s="16" t="s">
        <v>26</v>
      </c>
      <c r="Q406" s="16"/>
      <c r="R406" s="11"/>
      <c r="S406" s="11"/>
      <c r="T406" s="11"/>
    </row>
    <row r="407" spans="1:20" x14ac:dyDescent="0.2">
      <c r="A407" s="1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6"/>
      <c r="Q407" s="16"/>
      <c r="R407" s="11"/>
      <c r="S407" s="11"/>
      <c r="T407" s="11"/>
    </row>
    <row r="408" spans="1:20" x14ac:dyDescent="0.2">
      <c r="A408" s="9"/>
      <c r="B408" s="11"/>
      <c r="C408" s="11"/>
      <c r="D408" s="11"/>
      <c r="E408" s="11"/>
      <c r="F408" s="11"/>
      <c r="G408" s="11"/>
      <c r="H408" s="11"/>
      <c r="I408" s="12"/>
      <c r="J408" s="11"/>
      <c r="K408" s="11"/>
      <c r="L408" s="13"/>
      <c r="M408" s="14"/>
      <c r="N408" s="14"/>
      <c r="O408" s="15"/>
      <c r="P408" s="16"/>
      <c r="Q408" s="16">
        <f>SUM(P397:P405)</f>
        <v>546</v>
      </c>
      <c r="R408" s="11"/>
      <c r="S408" s="11"/>
      <c r="T408" s="11"/>
    </row>
    <row r="409" spans="1:20" x14ac:dyDescent="0.2">
      <c r="A409" s="9" t="s">
        <v>68</v>
      </c>
      <c r="B409" s="10" t="s">
        <v>56</v>
      </c>
      <c r="C409" s="11" t="s">
        <v>46</v>
      </c>
      <c r="D409" s="11" t="s">
        <v>47</v>
      </c>
      <c r="E409" s="11">
        <v>20</v>
      </c>
      <c r="F409" s="11">
        <v>0</v>
      </c>
      <c r="G409" s="11">
        <v>7</v>
      </c>
      <c r="H409" s="11">
        <v>2</v>
      </c>
      <c r="I409" s="12">
        <f>(G409-H409)*E409</f>
        <v>100</v>
      </c>
      <c r="J409" s="11">
        <v>30</v>
      </c>
      <c r="K409" s="11">
        <v>23</v>
      </c>
      <c r="L409" s="13">
        <f>(J409-K409)*E409</f>
        <v>140</v>
      </c>
      <c r="M409" s="14">
        <f>IF(H409=1,E409*3,0)</f>
        <v>0</v>
      </c>
      <c r="N409" s="14">
        <f>IF(K409=1,E409*5,0)</f>
        <v>0</v>
      </c>
      <c r="O409" s="15">
        <f>IF(F409=0,MAX(I409,L409)+E409*2+MAX(M409,N409),MAX(I409,L409)+E409*5+MAX(M409,N409))</f>
        <v>180</v>
      </c>
      <c r="P409" s="16">
        <v>180</v>
      </c>
      <c r="Q409" s="16"/>
      <c r="R409" s="11"/>
      <c r="S409" s="11"/>
      <c r="T409" s="11"/>
    </row>
    <row r="410" spans="1:20" x14ac:dyDescent="0.2">
      <c r="A410" s="9" t="s">
        <v>79</v>
      </c>
      <c r="B410" s="10" t="s">
        <v>80</v>
      </c>
      <c r="C410" s="11" t="s">
        <v>46</v>
      </c>
      <c r="D410" s="11" t="s">
        <v>47</v>
      </c>
      <c r="E410" s="11">
        <v>20</v>
      </c>
      <c r="F410" s="11">
        <v>0</v>
      </c>
      <c r="G410" s="11">
        <v>9</v>
      </c>
      <c r="H410" s="11">
        <v>3</v>
      </c>
      <c r="I410" s="12">
        <f>(G410-H410)*E410</f>
        <v>120</v>
      </c>
      <c r="J410" s="11">
        <v>23</v>
      </c>
      <c r="K410" s="11">
        <v>17</v>
      </c>
      <c r="L410" s="13">
        <f>(J410-K410)*E410</f>
        <v>120</v>
      </c>
      <c r="M410" s="14">
        <f>IF(H410=1,E410*3,0)</f>
        <v>0</v>
      </c>
      <c r="N410" s="14">
        <f>IF(K410=1,E410*5,0)</f>
        <v>0</v>
      </c>
      <c r="O410" s="15">
        <f>IF(F410=0,MAX(I410,L410)+E410*2+MAX(M410,N410),MAX(I410,L410)+E410*5+MAX(M410,N410))</f>
        <v>160</v>
      </c>
      <c r="P410" s="16">
        <v>160</v>
      </c>
      <c r="Q410" s="16"/>
      <c r="R410" s="11"/>
      <c r="S410" s="11"/>
      <c r="T410" s="11"/>
    </row>
    <row r="411" spans="1:20" x14ac:dyDescent="0.2">
      <c r="A411" s="9" t="s">
        <v>92</v>
      </c>
      <c r="B411" s="10" t="s">
        <v>91</v>
      </c>
      <c r="C411" s="11" t="s">
        <v>46</v>
      </c>
      <c r="D411" s="11" t="s">
        <v>47</v>
      </c>
      <c r="E411" s="11">
        <v>20</v>
      </c>
      <c r="F411" s="11">
        <v>0</v>
      </c>
      <c r="G411" s="11">
        <v>7</v>
      </c>
      <c r="H411" s="11">
        <v>5</v>
      </c>
      <c r="I411" s="12">
        <f>(G411-H411)*E411</f>
        <v>40</v>
      </c>
      <c r="J411" s="11">
        <v>33</v>
      </c>
      <c r="K411" s="11">
        <v>29</v>
      </c>
      <c r="L411" s="13">
        <f>(J411-K411)*E411</f>
        <v>80</v>
      </c>
      <c r="M411" s="14">
        <v>0</v>
      </c>
      <c r="N411" s="14">
        <f>IF(K411=1,E411*5,0)</f>
        <v>0</v>
      </c>
      <c r="O411" s="15">
        <f>IF(F411=0,MAX(I411,L411)+E411*2+MAX(M411,N411),MAX(I411,L411)+E411*5+MAX(M411,N411))</f>
        <v>120</v>
      </c>
      <c r="P411" s="16">
        <v>120</v>
      </c>
      <c r="Q411" s="16"/>
      <c r="R411" s="11"/>
      <c r="S411" s="11"/>
      <c r="T411" s="11"/>
    </row>
    <row r="412" spans="1:20" x14ac:dyDescent="0.2">
      <c r="A412" s="9"/>
      <c r="B412" s="11"/>
      <c r="C412" s="11"/>
      <c r="D412" s="11"/>
      <c r="E412" s="11"/>
      <c r="F412" s="11"/>
      <c r="G412" s="11"/>
      <c r="H412" s="11"/>
      <c r="I412" s="12"/>
      <c r="J412" s="11"/>
      <c r="K412" s="11"/>
      <c r="L412" s="13"/>
      <c r="M412" s="14"/>
      <c r="N412" s="14"/>
      <c r="O412" s="15"/>
      <c r="P412" s="16" t="s">
        <v>26</v>
      </c>
      <c r="Q412" s="16"/>
      <c r="R412" s="11"/>
      <c r="S412" s="11"/>
      <c r="T412" s="11"/>
    </row>
    <row r="413" spans="1:20" x14ac:dyDescent="0.2">
      <c r="A413" s="11"/>
      <c r="B413" s="1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6"/>
      <c r="Q413" s="16"/>
      <c r="R413" s="11"/>
      <c r="S413" s="11"/>
      <c r="T413" s="11"/>
    </row>
    <row r="414" spans="1:20" x14ac:dyDescent="0.2">
      <c r="A414" s="9"/>
      <c r="B414" s="11"/>
      <c r="C414" s="11"/>
      <c r="D414" s="11"/>
      <c r="E414" s="11"/>
      <c r="F414" s="11"/>
      <c r="G414" s="11"/>
      <c r="H414" s="11"/>
      <c r="I414" s="12"/>
      <c r="J414" s="11"/>
      <c r="K414" s="11"/>
      <c r="L414" s="13"/>
      <c r="M414" s="14"/>
      <c r="N414" s="14"/>
      <c r="O414" s="15"/>
      <c r="P414" s="16" t="s">
        <v>26</v>
      </c>
      <c r="Q414" s="16">
        <f>SUM(P409:P411)</f>
        <v>460</v>
      </c>
      <c r="R414" s="11"/>
      <c r="S414" s="11"/>
      <c r="T414" s="11"/>
    </row>
    <row r="415" spans="1:20" x14ac:dyDescent="0.2">
      <c r="A415" s="9"/>
      <c r="B415" s="10"/>
      <c r="C415" s="11"/>
      <c r="D415" s="11"/>
      <c r="E415" s="11"/>
      <c r="F415" s="11"/>
      <c r="G415" s="11"/>
      <c r="H415" s="11"/>
      <c r="I415" s="12"/>
      <c r="J415" s="11"/>
      <c r="K415" s="11"/>
      <c r="L415" s="13"/>
      <c r="M415" s="14"/>
      <c r="N415" s="14"/>
      <c r="O415" s="15"/>
      <c r="P415" s="16"/>
      <c r="Q415" s="16"/>
      <c r="R415" s="11"/>
      <c r="S415" s="11"/>
      <c r="T415" s="11"/>
    </row>
    <row r="416" spans="1:20" x14ac:dyDescent="0.2">
      <c r="A416" s="9" t="s">
        <v>75</v>
      </c>
      <c r="B416" s="10" t="s">
        <v>76</v>
      </c>
      <c r="C416" s="11" t="s">
        <v>77</v>
      </c>
      <c r="D416" s="11" t="s">
        <v>74</v>
      </c>
      <c r="E416" s="11">
        <v>15</v>
      </c>
      <c r="F416" s="11">
        <v>0</v>
      </c>
      <c r="G416" s="11">
        <v>2</v>
      </c>
      <c r="H416" s="11">
        <v>1</v>
      </c>
      <c r="I416" s="12">
        <f t="shared" ref="I416:I421" si="169">(G416-H416)*E416</f>
        <v>15</v>
      </c>
      <c r="J416" s="11"/>
      <c r="K416" s="11"/>
      <c r="L416" s="13">
        <f t="shared" ref="L416:L421" si="170">(J416-K416)*E416</f>
        <v>0</v>
      </c>
      <c r="M416" s="14">
        <v>0</v>
      </c>
      <c r="N416" s="14">
        <f t="shared" ref="N416:N421" si="171">IF(K416=1,E416*5,0)</f>
        <v>0</v>
      </c>
      <c r="O416" s="15">
        <f t="shared" ref="O416:O421" si="172">IF(F416=0,MAX(I416,L416)+E416*2+MAX(M416,N416),MAX(I416,L416)+E416*5+MAX(M416,N416))</f>
        <v>45</v>
      </c>
      <c r="P416" s="16"/>
      <c r="Q416" s="16"/>
      <c r="R416" s="11"/>
      <c r="S416" s="11"/>
      <c r="T416" s="11"/>
    </row>
    <row r="417" spans="1:20" x14ac:dyDescent="0.2">
      <c r="A417" s="9" t="s">
        <v>75</v>
      </c>
      <c r="B417" s="10" t="s">
        <v>76</v>
      </c>
      <c r="C417" s="11" t="s">
        <v>77</v>
      </c>
      <c r="D417" s="11" t="s">
        <v>74</v>
      </c>
      <c r="E417" s="11">
        <v>15</v>
      </c>
      <c r="F417" s="11">
        <v>0</v>
      </c>
      <c r="G417" s="11">
        <v>4</v>
      </c>
      <c r="H417" s="11">
        <v>1</v>
      </c>
      <c r="I417" s="12">
        <f t="shared" si="169"/>
        <v>45</v>
      </c>
      <c r="J417" s="11"/>
      <c r="K417" s="11"/>
      <c r="L417" s="13">
        <f t="shared" si="170"/>
        <v>0</v>
      </c>
      <c r="M417" s="14">
        <f>IF(H417=1,E417*3,0)</f>
        <v>45</v>
      </c>
      <c r="N417" s="14">
        <f t="shared" si="171"/>
        <v>0</v>
      </c>
      <c r="O417" s="15">
        <f t="shared" si="172"/>
        <v>120</v>
      </c>
      <c r="P417" s="16">
        <v>120</v>
      </c>
      <c r="Q417" s="16"/>
      <c r="R417" s="11"/>
      <c r="S417" s="11"/>
      <c r="T417" s="11"/>
    </row>
    <row r="418" spans="1:20" x14ac:dyDescent="0.2">
      <c r="A418" s="9" t="s">
        <v>86</v>
      </c>
      <c r="B418" s="10" t="s">
        <v>43</v>
      </c>
      <c r="C418" s="11" t="s">
        <v>77</v>
      </c>
      <c r="D418" s="11" t="s">
        <v>73</v>
      </c>
      <c r="E418" s="11">
        <v>6</v>
      </c>
      <c r="F418" s="11">
        <v>0</v>
      </c>
      <c r="G418" s="11">
        <v>18</v>
      </c>
      <c r="H418" s="11">
        <v>14</v>
      </c>
      <c r="I418" s="12">
        <f t="shared" si="169"/>
        <v>24</v>
      </c>
      <c r="J418" s="11">
        <v>27</v>
      </c>
      <c r="K418" s="11">
        <v>22</v>
      </c>
      <c r="L418" s="13">
        <f t="shared" si="170"/>
        <v>30</v>
      </c>
      <c r="M418" s="14">
        <f>IF(H418=1,E418*3,0)</f>
        <v>0</v>
      </c>
      <c r="N418" s="14">
        <f t="shared" si="171"/>
        <v>0</v>
      </c>
      <c r="O418" s="15">
        <f t="shared" si="172"/>
        <v>42</v>
      </c>
      <c r="P418" s="16">
        <v>42</v>
      </c>
      <c r="Q418" s="16"/>
      <c r="R418" s="11"/>
      <c r="S418" s="11"/>
      <c r="T418" s="11"/>
    </row>
    <row r="419" spans="1:20" x14ac:dyDescent="0.2">
      <c r="A419" s="9" t="s">
        <v>92</v>
      </c>
      <c r="B419" s="10" t="s">
        <v>76</v>
      </c>
      <c r="C419" s="11" t="s">
        <v>77</v>
      </c>
      <c r="D419" s="11" t="s">
        <v>74</v>
      </c>
      <c r="E419" s="11">
        <v>15</v>
      </c>
      <c r="F419" s="11">
        <v>0</v>
      </c>
      <c r="G419" s="11">
        <v>2</v>
      </c>
      <c r="H419" s="11">
        <v>2</v>
      </c>
      <c r="I419" s="12">
        <f t="shared" si="169"/>
        <v>0</v>
      </c>
      <c r="J419" s="11"/>
      <c r="K419" s="11"/>
      <c r="L419" s="13">
        <f t="shared" si="170"/>
        <v>0</v>
      </c>
      <c r="M419" s="14">
        <v>0</v>
      </c>
      <c r="N419" s="14">
        <f t="shared" si="171"/>
        <v>0</v>
      </c>
      <c r="O419" s="15">
        <f t="shared" si="172"/>
        <v>30</v>
      </c>
      <c r="P419" s="16">
        <v>30</v>
      </c>
      <c r="Q419" s="16"/>
      <c r="R419" s="11"/>
      <c r="S419" s="11"/>
      <c r="T419" s="11"/>
    </row>
    <row r="420" spans="1:20" x14ac:dyDescent="0.2">
      <c r="A420" s="9" t="s">
        <v>105</v>
      </c>
      <c r="B420" s="10" t="s">
        <v>109</v>
      </c>
      <c r="C420" s="11" t="s">
        <v>77</v>
      </c>
      <c r="D420" s="11" t="s">
        <v>74</v>
      </c>
      <c r="E420" s="11">
        <v>6</v>
      </c>
      <c r="F420" s="11">
        <v>0</v>
      </c>
      <c r="G420" s="11">
        <v>9</v>
      </c>
      <c r="H420" s="11">
        <v>8</v>
      </c>
      <c r="I420" s="12">
        <f t="shared" si="169"/>
        <v>6</v>
      </c>
      <c r="J420" s="11"/>
      <c r="K420" s="11"/>
      <c r="L420" s="13">
        <f t="shared" si="170"/>
        <v>0</v>
      </c>
      <c r="M420" s="14">
        <v>0</v>
      </c>
      <c r="N420" s="14">
        <f t="shared" si="171"/>
        <v>0</v>
      </c>
      <c r="O420" s="15">
        <f t="shared" si="172"/>
        <v>18</v>
      </c>
      <c r="P420" s="16" t="s">
        <v>142</v>
      </c>
      <c r="Q420" s="16"/>
      <c r="R420" s="11"/>
      <c r="S420" s="11"/>
      <c r="T420" s="11"/>
    </row>
    <row r="421" spans="1:20" x14ac:dyDescent="0.2">
      <c r="A421" s="9" t="s">
        <v>105</v>
      </c>
      <c r="B421" s="10" t="s">
        <v>109</v>
      </c>
      <c r="C421" s="11" t="s">
        <v>77</v>
      </c>
      <c r="D421" s="11" t="s">
        <v>74</v>
      </c>
      <c r="E421" s="11">
        <v>6</v>
      </c>
      <c r="F421" s="11">
        <v>0</v>
      </c>
      <c r="G421" s="11">
        <v>1</v>
      </c>
      <c r="H421" s="11">
        <v>1</v>
      </c>
      <c r="I421" s="12">
        <f t="shared" si="169"/>
        <v>0</v>
      </c>
      <c r="J421" s="11">
        <v>5</v>
      </c>
      <c r="K421" s="11">
        <v>5</v>
      </c>
      <c r="L421" s="13">
        <f t="shared" si="170"/>
        <v>0</v>
      </c>
      <c r="M421" s="14">
        <v>0</v>
      </c>
      <c r="N421" s="14">
        <f t="shared" si="171"/>
        <v>0</v>
      </c>
      <c r="O421" s="15">
        <f t="shared" si="172"/>
        <v>12</v>
      </c>
      <c r="P421" s="16"/>
      <c r="Q421" s="16"/>
      <c r="R421" s="11"/>
      <c r="S421" s="11"/>
      <c r="T421" s="11"/>
    </row>
    <row r="422" spans="1:20" x14ac:dyDescent="0.2">
      <c r="A422" s="9" t="s">
        <v>113</v>
      </c>
      <c r="B422" s="10" t="s">
        <v>76</v>
      </c>
      <c r="C422" s="11" t="s">
        <v>77</v>
      </c>
      <c r="D422" s="11" t="s">
        <v>74</v>
      </c>
      <c r="E422" s="11">
        <v>15</v>
      </c>
      <c r="F422" s="11">
        <v>0</v>
      </c>
      <c r="G422" s="11">
        <v>1</v>
      </c>
      <c r="H422" s="11">
        <v>1</v>
      </c>
      <c r="I422" s="12">
        <f t="shared" ref="I422:I427" si="173">(G422-H422)*E422</f>
        <v>0</v>
      </c>
      <c r="J422" s="11"/>
      <c r="K422" s="11"/>
      <c r="L422" s="13">
        <f t="shared" ref="L422:L427" si="174">(J422-K422)*E422</f>
        <v>0</v>
      </c>
      <c r="M422" s="14">
        <v>0</v>
      </c>
      <c r="N422" s="14">
        <f t="shared" ref="N422:N427" si="175">IF(K422=1,E422*5,0)</f>
        <v>0</v>
      </c>
      <c r="O422" s="15">
        <f t="shared" ref="O422:O427" si="176">IF(F422=0,MAX(I422,L422)+E422*2+MAX(M422,N422),MAX(I422,L422)+E422*5+MAX(M422,N422))</f>
        <v>30</v>
      </c>
      <c r="P422" s="16">
        <v>30</v>
      </c>
      <c r="Q422" s="16"/>
      <c r="R422" s="11"/>
      <c r="S422" s="11"/>
      <c r="T422" s="11"/>
    </row>
    <row r="423" spans="1:20" x14ac:dyDescent="0.2">
      <c r="A423" s="9" t="s">
        <v>114</v>
      </c>
      <c r="B423" s="10" t="s">
        <v>76</v>
      </c>
      <c r="C423" s="11" t="s">
        <v>77</v>
      </c>
      <c r="D423" s="11" t="s">
        <v>74</v>
      </c>
      <c r="E423" s="11">
        <v>15</v>
      </c>
      <c r="F423" s="11">
        <v>0</v>
      </c>
      <c r="G423" s="11">
        <v>2</v>
      </c>
      <c r="H423" s="11">
        <v>1</v>
      </c>
      <c r="I423" s="12">
        <f t="shared" si="173"/>
        <v>15</v>
      </c>
      <c r="J423" s="11"/>
      <c r="K423" s="11"/>
      <c r="L423" s="13">
        <f t="shared" si="174"/>
        <v>0</v>
      </c>
      <c r="M423" s="14">
        <v>0</v>
      </c>
      <c r="N423" s="14">
        <f t="shared" si="175"/>
        <v>0</v>
      </c>
      <c r="O423" s="15">
        <f t="shared" si="176"/>
        <v>45</v>
      </c>
      <c r="P423" s="16">
        <v>45</v>
      </c>
      <c r="Q423" s="16"/>
      <c r="R423" s="11"/>
      <c r="S423" s="11"/>
      <c r="T423" s="11"/>
    </row>
    <row r="424" spans="1:20" x14ac:dyDescent="0.2">
      <c r="A424" s="9" t="s">
        <v>129</v>
      </c>
      <c r="B424" s="10" t="s">
        <v>76</v>
      </c>
      <c r="C424" s="11" t="s">
        <v>77</v>
      </c>
      <c r="D424" s="11" t="s">
        <v>74</v>
      </c>
      <c r="E424" s="11">
        <v>15</v>
      </c>
      <c r="F424" s="11">
        <v>0</v>
      </c>
      <c r="G424" s="11">
        <v>2</v>
      </c>
      <c r="H424" s="11">
        <v>2</v>
      </c>
      <c r="I424" s="12">
        <f t="shared" si="173"/>
        <v>0</v>
      </c>
      <c r="J424" s="11"/>
      <c r="K424" s="11"/>
      <c r="L424" s="13">
        <f t="shared" si="174"/>
        <v>0</v>
      </c>
      <c r="M424" s="14">
        <v>0</v>
      </c>
      <c r="N424" s="14">
        <f t="shared" si="175"/>
        <v>0</v>
      </c>
      <c r="O424" s="15">
        <f t="shared" si="176"/>
        <v>30</v>
      </c>
      <c r="P424" s="16">
        <v>30</v>
      </c>
      <c r="Q424" s="16"/>
      <c r="R424" s="11"/>
      <c r="S424" s="11"/>
      <c r="T424" s="11"/>
    </row>
    <row r="425" spans="1:20" x14ac:dyDescent="0.2">
      <c r="A425" s="9" t="s">
        <v>134</v>
      </c>
      <c r="B425" s="10" t="s">
        <v>76</v>
      </c>
      <c r="C425" s="11" t="s">
        <v>77</v>
      </c>
      <c r="D425" s="11" t="s">
        <v>74</v>
      </c>
      <c r="E425" s="11">
        <v>15</v>
      </c>
      <c r="F425" s="11">
        <v>0</v>
      </c>
      <c r="G425" s="11">
        <v>3</v>
      </c>
      <c r="H425" s="11">
        <v>2</v>
      </c>
      <c r="I425" s="12">
        <f t="shared" si="173"/>
        <v>15</v>
      </c>
      <c r="J425" s="11"/>
      <c r="K425" s="11"/>
      <c r="L425" s="13">
        <f t="shared" si="174"/>
        <v>0</v>
      </c>
      <c r="M425" s="14">
        <v>0</v>
      </c>
      <c r="N425" s="14">
        <f t="shared" si="175"/>
        <v>0</v>
      </c>
      <c r="O425" s="15">
        <f t="shared" si="176"/>
        <v>45</v>
      </c>
      <c r="P425" s="16">
        <v>45</v>
      </c>
      <c r="Q425" s="16"/>
      <c r="R425" s="11"/>
      <c r="S425" s="11"/>
      <c r="T425" s="11"/>
    </row>
    <row r="426" spans="1:20" x14ac:dyDescent="0.2">
      <c r="A426" s="9" t="s">
        <v>139</v>
      </c>
      <c r="B426" s="10" t="s">
        <v>25</v>
      </c>
      <c r="C426" s="11" t="s">
        <v>77</v>
      </c>
      <c r="D426" s="11" t="s">
        <v>74</v>
      </c>
      <c r="E426" s="11">
        <v>6</v>
      </c>
      <c r="F426" s="11">
        <v>0</v>
      </c>
      <c r="G426" s="11">
        <v>26</v>
      </c>
      <c r="H426" s="11">
        <v>25</v>
      </c>
      <c r="I426" s="12">
        <f t="shared" si="173"/>
        <v>6</v>
      </c>
      <c r="J426" s="11"/>
      <c r="K426" s="11"/>
      <c r="L426" s="13">
        <f t="shared" si="174"/>
        <v>0</v>
      </c>
      <c r="M426" s="14">
        <f>IF(H426=1,E426*3,0)</f>
        <v>0</v>
      </c>
      <c r="N426" s="14">
        <f t="shared" si="175"/>
        <v>0</v>
      </c>
      <c r="O426" s="15">
        <f t="shared" si="176"/>
        <v>18</v>
      </c>
      <c r="P426" s="16" t="s">
        <v>142</v>
      </c>
      <c r="Q426" s="16"/>
      <c r="R426" s="11"/>
      <c r="S426" s="11"/>
      <c r="T426" s="11"/>
    </row>
    <row r="427" spans="1:20" x14ac:dyDescent="0.2">
      <c r="A427" s="9" t="s">
        <v>139</v>
      </c>
      <c r="B427" s="10" t="s">
        <v>25</v>
      </c>
      <c r="C427" s="11" t="s">
        <v>77</v>
      </c>
      <c r="D427" s="11" t="s">
        <v>74</v>
      </c>
      <c r="E427" s="11">
        <v>6</v>
      </c>
      <c r="F427" s="11">
        <v>0</v>
      </c>
      <c r="G427" s="11">
        <v>9</v>
      </c>
      <c r="H427" s="11">
        <v>9</v>
      </c>
      <c r="I427" s="12">
        <f t="shared" si="173"/>
        <v>0</v>
      </c>
      <c r="J427" s="11">
        <v>24</v>
      </c>
      <c r="K427" s="11">
        <v>24</v>
      </c>
      <c r="L427" s="13">
        <f t="shared" si="174"/>
        <v>0</v>
      </c>
      <c r="M427" s="14">
        <f>IF(H427=1,E427*3,0)</f>
        <v>0</v>
      </c>
      <c r="N427" s="14">
        <f t="shared" si="175"/>
        <v>0</v>
      </c>
      <c r="O427" s="15">
        <f t="shared" si="176"/>
        <v>12</v>
      </c>
      <c r="P427" s="16"/>
      <c r="Q427" s="16"/>
      <c r="R427" s="11"/>
      <c r="S427" s="11"/>
      <c r="T427" s="11"/>
    </row>
    <row r="428" spans="1:20" x14ac:dyDescent="0.2">
      <c r="A428" s="9" t="s">
        <v>143</v>
      </c>
      <c r="B428" s="10" t="s">
        <v>76</v>
      </c>
      <c r="C428" s="11" t="s">
        <v>77</v>
      </c>
      <c r="D428" s="11" t="s">
        <v>74</v>
      </c>
      <c r="E428" s="11">
        <v>15</v>
      </c>
      <c r="F428" s="11">
        <v>0</v>
      </c>
      <c r="G428" s="11">
        <v>11</v>
      </c>
      <c r="H428" s="11">
        <v>8</v>
      </c>
      <c r="I428" s="12">
        <f>(G428-H428)*E428</f>
        <v>45</v>
      </c>
      <c r="J428" s="11"/>
      <c r="K428" s="11"/>
      <c r="L428" s="13">
        <f>(J428-K428)*E428</f>
        <v>0</v>
      </c>
      <c r="M428" s="14">
        <v>0</v>
      </c>
      <c r="N428" s="14">
        <f>IF(K428=1,E428*5,0)</f>
        <v>0</v>
      </c>
      <c r="O428" s="15">
        <f>IF(F428=0,MAX(I428,L428)+E428*2+MAX(M428,N428),MAX(I428,L428)+E428*5+MAX(M428,N428))</f>
        <v>75</v>
      </c>
      <c r="P428" s="16">
        <v>75</v>
      </c>
      <c r="Q428" s="16"/>
      <c r="R428" s="11"/>
      <c r="S428" s="11"/>
      <c r="T428" s="11"/>
    </row>
    <row r="429" spans="1:20" x14ac:dyDescent="0.2">
      <c r="A429" s="9"/>
      <c r="B429" s="11"/>
      <c r="C429" s="11"/>
      <c r="D429" s="11"/>
      <c r="E429" s="11"/>
      <c r="F429" s="11"/>
      <c r="G429" s="11"/>
      <c r="H429" s="11"/>
      <c r="I429" s="12"/>
      <c r="J429" s="11"/>
      <c r="K429" s="11"/>
      <c r="L429" s="13"/>
      <c r="M429" s="14"/>
      <c r="N429" s="14"/>
      <c r="O429" s="15"/>
      <c r="P429" s="16" t="s">
        <v>26</v>
      </c>
      <c r="Q429" s="16"/>
      <c r="R429" s="11"/>
      <c r="S429" s="11"/>
      <c r="T429" s="11"/>
    </row>
    <row r="430" spans="1:20" x14ac:dyDescent="0.2">
      <c r="A430" s="11"/>
      <c r="B430" s="1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6"/>
      <c r="Q430" s="16"/>
      <c r="R430" s="11"/>
      <c r="S430" s="11"/>
      <c r="T430" s="11"/>
    </row>
    <row r="431" spans="1:20" x14ac:dyDescent="0.2">
      <c r="A431" s="9"/>
      <c r="B431" s="11"/>
      <c r="C431" s="11"/>
      <c r="D431" s="11"/>
      <c r="E431" s="11"/>
      <c r="F431" s="11"/>
      <c r="G431" s="11"/>
      <c r="H431" s="11"/>
      <c r="I431" s="12"/>
      <c r="J431" s="11"/>
      <c r="K431" s="11"/>
      <c r="L431" s="13"/>
      <c r="M431" s="14"/>
      <c r="N431" s="14"/>
      <c r="O431" s="15"/>
      <c r="P431" s="16" t="s">
        <v>26</v>
      </c>
      <c r="Q431" s="16">
        <f>SUM(P416:P428)</f>
        <v>417</v>
      </c>
      <c r="R431" s="11"/>
      <c r="S431" s="11"/>
      <c r="T431" s="11"/>
    </row>
    <row r="432" spans="1:20" x14ac:dyDescent="0.2">
      <c r="A432" s="11"/>
      <c r="B432" s="1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6"/>
      <c r="Q432" s="16"/>
      <c r="R432" s="11"/>
      <c r="S432" s="11"/>
      <c r="T432" s="11"/>
    </row>
    <row r="433" spans="1:20" x14ac:dyDescent="0.2">
      <c r="A433" s="9"/>
      <c r="B433" s="11"/>
      <c r="C433" s="11"/>
      <c r="D433" s="11"/>
      <c r="E433" s="11"/>
      <c r="F433" s="11"/>
      <c r="G433" s="11"/>
      <c r="H433" s="11"/>
      <c r="I433" s="12"/>
      <c r="J433" s="11"/>
      <c r="K433" s="11"/>
      <c r="L433" s="13"/>
      <c r="M433" s="14"/>
      <c r="N433" s="14"/>
      <c r="O433" s="15"/>
      <c r="P433" s="16" t="s">
        <v>26</v>
      </c>
      <c r="Q433" s="16"/>
      <c r="R433" s="11"/>
      <c r="S433" s="11"/>
      <c r="T433" s="11"/>
    </row>
    <row r="434" spans="1:20" x14ac:dyDescent="0.2">
      <c r="A434" s="9"/>
      <c r="B434" s="10"/>
      <c r="C434" s="11"/>
      <c r="D434" s="11"/>
      <c r="E434" s="11"/>
      <c r="F434" s="11"/>
      <c r="G434" s="11"/>
      <c r="H434" s="11"/>
      <c r="I434" s="12"/>
      <c r="J434" s="11"/>
      <c r="K434" s="11"/>
      <c r="L434" s="13"/>
      <c r="M434" s="14"/>
      <c r="N434" s="14"/>
      <c r="O434" s="15"/>
      <c r="P434" s="16"/>
      <c r="Q434" s="16"/>
      <c r="R434" s="11"/>
      <c r="S434" s="11"/>
      <c r="T434" s="11"/>
    </row>
    <row r="435" spans="1:20" x14ac:dyDescent="0.2">
      <c r="A435" s="9" t="s">
        <v>65</v>
      </c>
      <c r="B435" s="10" t="s">
        <v>43</v>
      </c>
      <c r="C435" s="11" t="s">
        <v>44</v>
      </c>
      <c r="D435" s="11" t="s">
        <v>67</v>
      </c>
      <c r="E435" s="11">
        <v>6</v>
      </c>
      <c r="F435" s="11">
        <v>0</v>
      </c>
      <c r="G435" s="11">
        <v>20</v>
      </c>
      <c r="H435" s="11">
        <v>10</v>
      </c>
      <c r="I435" s="12">
        <f t="shared" ref="I435:I442" si="177">(G435-H435)*E435</f>
        <v>60</v>
      </c>
      <c r="J435" s="11"/>
      <c r="K435" s="11"/>
      <c r="L435" s="13">
        <f t="shared" ref="L435:L442" si="178">(J435-K435)*E435</f>
        <v>0</v>
      </c>
      <c r="M435" s="14">
        <f t="shared" ref="M435:M442" si="179">IF(H435=1,E435*3,0)</f>
        <v>0</v>
      </c>
      <c r="N435" s="14">
        <f t="shared" ref="N435:N442" si="180">IF(K435=1,E435*5,0)</f>
        <v>0</v>
      </c>
      <c r="O435" s="15">
        <f t="shared" ref="O435:O442" si="181">IF(F435=0,MAX(I435,L435)+E435*2+MAX(M435,N435),MAX(I435,L435)+E435*5+MAX(M435,N435))</f>
        <v>72</v>
      </c>
      <c r="P435" s="16">
        <v>72</v>
      </c>
      <c r="Q435" s="16"/>
      <c r="R435" s="11"/>
      <c r="S435" s="11"/>
      <c r="T435" s="11"/>
    </row>
    <row r="436" spans="1:20" x14ac:dyDescent="0.2">
      <c r="A436" s="9" t="s">
        <v>65</v>
      </c>
      <c r="B436" s="10" t="s">
        <v>43</v>
      </c>
      <c r="C436" s="11" t="s">
        <v>44</v>
      </c>
      <c r="D436" s="11" t="s">
        <v>67</v>
      </c>
      <c r="E436" s="11">
        <v>6</v>
      </c>
      <c r="F436" s="11">
        <v>0</v>
      </c>
      <c r="G436" s="11">
        <v>6</v>
      </c>
      <c r="H436" s="11">
        <v>5</v>
      </c>
      <c r="I436" s="12">
        <f t="shared" si="177"/>
        <v>6</v>
      </c>
      <c r="J436" s="11">
        <v>22</v>
      </c>
      <c r="K436" s="11">
        <v>21</v>
      </c>
      <c r="L436" s="13">
        <f t="shared" si="178"/>
        <v>6</v>
      </c>
      <c r="M436" s="14">
        <f t="shared" si="179"/>
        <v>0</v>
      </c>
      <c r="N436" s="14">
        <f t="shared" si="180"/>
        <v>0</v>
      </c>
      <c r="O436" s="15">
        <f t="shared" si="181"/>
        <v>18</v>
      </c>
      <c r="P436" s="16"/>
      <c r="Q436" s="16"/>
      <c r="R436" s="11"/>
      <c r="S436" s="11"/>
      <c r="T436" s="11"/>
    </row>
    <row r="437" spans="1:20" x14ac:dyDescent="0.2">
      <c r="A437" s="9" t="s">
        <v>86</v>
      </c>
      <c r="B437" s="10" t="s">
        <v>43</v>
      </c>
      <c r="C437" s="11" t="s">
        <v>44</v>
      </c>
      <c r="D437" s="11" t="s">
        <v>67</v>
      </c>
      <c r="E437" s="11">
        <v>6</v>
      </c>
      <c r="F437" s="11">
        <v>0</v>
      </c>
      <c r="G437" s="11">
        <v>22</v>
      </c>
      <c r="H437" s="11">
        <v>16</v>
      </c>
      <c r="I437" s="12">
        <f t="shared" si="177"/>
        <v>36</v>
      </c>
      <c r="J437" s="11"/>
      <c r="K437" s="11"/>
      <c r="L437" s="13">
        <f t="shared" si="178"/>
        <v>0</v>
      </c>
      <c r="M437" s="14">
        <f t="shared" si="179"/>
        <v>0</v>
      </c>
      <c r="N437" s="14">
        <f t="shared" si="180"/>
        <v>0</v>
      </c>
      <c r="O437" s="15">
        <f t="shared" si="181"/>
        <v>48</v>
      </c>
      <c r="P437" s="16"/>
      <c r="Q437" s="16"/>
      <c r="R437" s="11"/>
      <c r="S437" s="11"/>
      <c r="T437" s="11"/>
    </row>
    <row r="438" spans="1:20" x14ac:dyDescent="0.2">
      <c r="A438" s="9" t="s">
        <v>86</v>
      </c>
      <c r="B438" s="10" t="s">
        <v>43</v>
      </c>
      <c r="C438" s="11" t="s">
        <v>44</v>
      </c>
      <c r="D438" s="11" t="s">
        <v>67</v>
      </c>
      <c r="E438" s="11">
        <v>6</v>
      </c>
      <c r="F438" s="11">
        <v>0</v>
      </c>
      <c r="G438" s="11">
        <v>9</v>
      </c>
      <c r="H438" s="11">
        <v>7</v>
      </c>
      <c r="I438" s="12">
        <f t="shared" si="177"/>
        <v>12</v>
      </c>
      <c r="J438" s="11">
        <v>27</v>
      </c>
      <c r="K438" s="11">
        <v>18</v>
      </c>
      <c r="L438" s="13">
        <f t="shared" si="178"/>
        <v>54</v>
      </c>
      <c r="M438" s="14">
        <f t="shared" si="179"/>
        <v>0</v>
      </c>
      <c r="N438" s="14">
        <f t="shared" si="180"/>
        <v>0</v>
      </c>
      <c r="O438" s="15">
        <f t="shared" si="181"/>
        <v>66</v>
      </c>
      <c r="P438" s="16">
        <v>66</v>
      </c>
      <c r="Q438" s="16"/>
      <c r="R438" s="11"/>
      <c r="S438" s="11"/>
      <c r="T438" s="11"/>
    </row>
    <row r="439" spans="1:20" x14ac:dyDescent="0.2">
      <c r="A439" s="9" t="s">
        <v>115</v>
      </c>
      <c r="B439" s="10" t="s">
        <v>43</v>
      </c>
      <c r="C439" s="11" t="s">
        <v>44</v>
      </c>
      <c r="D439" s="11" t="s">
        <v>67</v>
      </c>
      <c r="E439" s="11">
        <v>6</v>
      </c>
      <c r="F439" s="11">
        <v>0</v>
      </c>
      <c r="G439" s="11">
        <v>27</v>
      </c>
      <c r="H439" s="11">
        <v>20</v>
      </c>
      <c r="I439" s="12">
        <f t="shared" si="177"/>
        <v>42</v>
      </c>
      <c r="J439" s="11"/>
      <c r="K439" s="11"/>
      <c r="L439" s="13">
        <f t="shared" si="178"/>
        <v>0</v>
      </c>
      <c r="M439" s="14">
        <f t="shared" si="179"/>
        <v>0</v>
      </c>
      <c r="N439" s="14">
        <f t="shared" si="180"/>
        <v>0</v>
      </c>
      <c r="O439" s="15">
        <f t="shared" si="181"/>
        <v>54</v>
      </c>
      <c r="P439" s="16"/>
      <c r="Q439" s="16"/>
      <c r="R439" s="11"/>
      <c r="S439" s="11"/>
      <c r="T439" s="11"/>
    </row>
    <row r="440" spans="1:20" x14ac:dyDescent="0.2">
      <c r="A440" s="9" t="s">
        <v>115</v>
      </c>
      <c r="B440" s="10" t="s">
        <v>43</v>
      </c>
      <c r="C440" s="11" t="s">
        <v>44</v>
      </c>
      <c r="D440" s="11" t="s">
        <v>67</v>
      </c>
      <c r="E440" s="11">
        <v>6</v>
      </c>
      <c r="F440" s="11">
        <v>0</v>
      </c>
      <c r="G440" s="11">
        <v>11</v>
      </c>
      <c r="H440" s="11">
        <v>5</v>
      </c>
      <c r="I440" s="12">
        <f t="shared" si="177"/>
        <v>36</v>
      </c>
      <c r="J440" s="11">
        <v>30</v>
      </c>
      <c r="K440" s="11">
        <v>14</v>
      </c>
      <c r="L440" s="13">
        <f t="shared" si="178"/>
        <v>96</v>
      </c>
      <c r="M440" s="14">
        <f t="shared" si="179"/>
        <v>0</v>
      </c>
      <c r="N440" s="14">
        <f t="shared" si="180"/>
        <v>0</v>
      </c>
      <c r="O440" s="15">
        <f t="shared" si="181"/>
        <v>108</v>
      </c>
      <c r="P440" s="16">
        <v>108</v>
      </c>
      <c r="Q440" s="16"/>
      <c r="R440" s="11"/>
      <c r="S440" s="11"/>
      <c r="T440" s="11"/>
    </row>
    <row r="441" spans="1:20" x14ac:dyDescent="0.2">
      <c r="A441" s="9" t="s">
        <v>139</v>
      </c>
      <c r="B441" s="10" t="s">
        <v>25</v>
      </c>
      <c r="C441" s="11" t="s">
        <v>44</v>
      </c>
      <c r="D441" s="11" t="s">
        <v>67</v>
      </c>
      <c r="E441" s="11">
        <v>6</v>
      </c>
      <c r="F441" s="11">
        <v>0</v>
      </c>
      <c r="G441" s="11">
        <v>26</v>
      </c>
      <c r="H441" s="11">
        <v>20</v>
      </c>
      <c r="I441" s="12">
        <f t="shared" si="177"/>
        <v>36</v>
      </c>
      <c r="J441" s="11"/>
      <c r="K441" s="11"/>
      <c r="L441" s="13">
        <f t="shared" si="178"/>
        <v>0</v>
      </c>
      <c r="M441" s="14">
        <f t="shared" si="179"/>
        <v>0</v>
      </c>
      <c r="N441" s="14">
        <f t="shared" si="180"/>
        <v>0</v>
      </c>
      <c r="O441" s="15">
        <f t="shared" si="181"/>
        <v>48</v>
      </c>
      <c r="P441" s="16">
        <v>48</v>
      </c>
      <c r="Q441" s="16"/>
      <c r="R441" s="11"/>
      <c r="S441" s="11"/>
      <c r="T441" s="11"/>
    </row>
    <row r="442" spans="1:20" x14ac:dyDescent="0.2">
      <c r="A442" s="9" t="s">
        <v>139</v>
      </c>
      <c r="B442" s="10" t="s">
        <v>25</v>
      </c>
      <c r="C442" s="11" t="s">
        <v>44</v>
      </c>
      <c r="D442" s="11" t="s">
        <v>67</v>
      </c>
      <c r="E442" s="11">
        <v>6</v>
      </c>
      <c r="F442" s="11">
        <v>0</v>
      </c>
      <c r="G442" s="11">
        <v>9</v>
      </c>
      <c r="H442" s="11">
        <v>8</v>
      </c>
      <c r="I442" s="12">
        <f t="shared" si="177"/>
        <v>6</v>
      </c>
      <c r="J442" s="11">
        <v>24</v>
      </c>
      <c r="K442" s="11">
        <v>19</v>
      </c>
      <c r="L442" s="13">
        <f t="shared" si="178"/>
        <v>30</v>
      </c>
      <c r="M442" s="14">
        <f t="shared" si="179"/>
        <v>0</v>
      </c>
      <c r="N442" s="14">
        <f t="shared" si="180"/>
        <v>0</v>
      </c>
      <c r="O442" s="15">
        <f t="shared" si="181"/>
        <v>42</v>
      </c>
      <c r="P442" s="16"/>
      <c r="Q442" s="16"/>
      <c r="R442" s="11"/>
      <c r="S442" s="11"/>
      <c r="T442" s="11"/>
    </row>
    <row r="443" spans="1:20" x14ac:dyDescent="0.2">
      <c r="A443" s="9"/>
      <c r="B443" s="11"/>
      <c r="C443" s="11"/>
      <c r="D443" s="11"/>
      <c r="E443" s="11"/>
      <c r="F443" s="11"/>
      <c r="G443" s="11"/>
      <c r="H443" s="11"/>
      <c r="I443" s="12"/>
      <c r="J443" s="11"/>
      <c r="K443" s="11"/>
      <c r="L443" s="13"/>
      <c r="M443" s="14"/>
      <c r="N443" s="14"/>
      <c r="O443" s="15"/>
      <c r="P443" s="16" t="s">
        <v>26</v>
      </c>
      <c r="Q443" s="16"/>
      <c r="R443" s="11"/>
      <c r="S443" s="11"/>
      <c r="T443" s="11"/>
    </row>
    <row r="444" spans="1:20" x14ac:dyDescent="0.2">
      <c r="A444" s="9"/>
      <c r="B444" s="10"/>
      <c r="C444" s="11"/>
      <c r="D444" s="11"/>
      <c r="E444" s="11"/>
      <c r="F444" s="11"/>
      <c r="G444" s="11"/>
      <c r="H444" s="11"/>
      <c r="I444" s="12"/>
      <c r="J444" s="11"/>
      <c r="K444" s="11"/>
      <c r="L444" s="13"/>
      <c r="M444" s="14"/>
      <c r="N444" s="14"/>
      <c r="O444" s="15"/>
      <c r="P444" s="16"/>
      <c r="Q444" s="16"/>
      <c r="R444" s="11"/>
      <c r="S444" s="11"/>
      <c r="T444" s="11"/>
    </row>
    <row r="445" spans="1:20" x14ac:dyDescent="0.2">
      <c r="A445" s="9"/>
      <c r="B445" s="11"/>
      <c r="C445" s="11"/>
      <c r="D445" s="11"/>
      <c r="E445" s="11"/>
      <c r="F445" s="11"/>
      <c r="G445" s="11"/>
      <c r="H445" s="11"/>
      <c r="I445" s="12"/>
      <c r="J445" s="11"/>
      <c r="K445" s="11"/>
      <c r="L445" s="13"/>
      <c r="M445" s="14"/>
      <c r="N445" s="14"/>
      <c r="O445" s="15"/>
      <c r="P445" s="16" t="s">
        <v>26</v>
      </c>
      <c r="Q445" s="16">
        <f>SUM(P435:P442)</f>
        <v>294</v>
      </c>
      <c r="R445" s="11"/>
      <c r="S445" s="11"/>
      <c r="T445" s="11"/>
    </row>
    <row r="446" spans="1:20" x14ac:dyDescent="0.2">
      <c r="A446" s="9"/>
      <c r="B446" s="10"/>
      <c r="C446" s="11"/>
      <c r="D446" s="11"/>
      <c r="E446" s="11"/>
      <c r="F446" s="11"/>
      <c r="G446" s="11"/>
      <c r="H446" s="11"/>
      <c r="I446" s="12"/>
      <c r="J446" s="11"/>
      <c r="K446" s="11"/>
      <c r="L446" s="13"/>
      <c r="M446" s="14"/>
      <c r="N446" s="14"/>
      <c r="O446" s="15"/>
      <c r="P446" s="16"/>
      <c r="Q446" s="16"/>
      <c r="R446" s="11"/>
      <c r="S446" s="11"/>
      <c r="T446" s="11"/>
    </row>
    <row r="447" spans="1:20" x14ac:dyDescent="0.2">
      <c r="A447" s="9" t="s">
        <v>57</v>
      </c>
      <c r="B447" s="10" t="s">
        <v>25</v>
      </c>
      <c r="C447" s="11" t="s">
        <v>27</v>
      </c>
      <c r="D447" s="11" t="s">
        <v>52</v>
      </c>
      <c r="E447" s="11">
        <v>6</v>
      </c>
      <c r="F447" s="11">
        <v>0</v>
      </c>
      <c r="G447" s="11">
        <v>27</v>
      </c>
      <c r="H447" s="11">
        <v>13</v>
      </c>
      <c r="I447" s="12">
        <f>(G447-H447)*E447</f>
        <v>84</v>
      </c>
      <c r="J447" s="11"/>
      <c r="K447" s="11"/>
      <c r="L447" s="13">
        <f>(J447-K447)*E447</f>
        <v>0</v>
      </c>
      <c r="M447" s="14">
        <f>IF(H447=1,E447*3,0)</f>
        <v>0</v>
      </c>
      <c r="N447" s="14">
        <f>IF(K447=1,E447*5,0)</f>
        <v>0</v>
      </c>
      <c r="O447" s="15">
        <f>IF(F447=0,MAX(I447,L447)+E447*2+MAX(M447,N447),MAX(I447,L447)+E447*5+MAX(M447,N447))</f>
        <v>96</v>
      </c>
      <c r="P447" s="16">
        <v>96</v>
      </c>
      <c r="Q447" s="16"/>
      <c r="R447" s="11"/>
      <c r="S447" s="11"/>
      <c r="T447" s="11"/>
    </row>
    <row r="448" spans="1:20" x14ac:dyDescent="0.2">
      <c r="A448" s="9" t="s">
        <v>57</v>
      </c>
      <c r="B448" s="10" t="s">
        <v>25</v>
      </c>
      <c r="C448" s="11" t="s">
        <v>27</v>
      </c>
      <c r="D448" s="11" t="s">
        <v>52</v>
      </c>
      <c r="E448" s="11">
        <v>6</v>
      </c>
      <c r="F448" s="11">
        <v>0</v>
      </c>
      <c r="G448" s="11">
        <v>15</v>
      </c>
      <c r="H448" s="11">
        <v>15</v>
      </c>
      <c r="I448" s="12">
        <f>(G448-H448)*E448</f>
        <v>0</v>
      </c>
      <c r="J448" s="11">
        <v>32</v>
      </c>
      <c r="K448" s="11">
        <v>26</v>
      </c>
      <c r="L448" s="13">
        <f>(J448-K448)*E448</f>
        <v>36</v>
      </c>
      <c r="M448" s="14">
        <f>IF(H448=1,E448*3,0)</f>
        <v>0</v>
      </c>
      <c r="N448" s="14">
        <f>IF(K448=1,E448*5,0)</f>
        <v>0</v>
      </c>
      <c r="O448" s="15">
        <f>IF(F448=0,MAX(I448,L448)+E448*2+MAX(M448,N448),MAX(I448,L448)+E448*5+MAX(M448,N448))</f>
        <v>48</v>
      </c>
      <c r="P448" s="16"/>
      <c r="Q448" s="16"/>
      <c r="R448" s="11"/>
      <c r="S448" s="11"/>
      <c r="T448" s="11"/>
    </row>
    <row r="449" spans="1:20" x14ac:dyDescent="0.2">
      <c r="A449" s="9" t="s">
        <v>69</v>
      </c>
      <c r="B449" s="10" t="s">
        <v>70</v>
      </c>
      <c r="C449" s="11" t="s">
        <v>27</v>
      </c>
      <c r="D449" s="11" t="s">
        <v>71</v>
      </c>
      <c r="E449" s="11">
        <v>20</v>
      </c>
      <c r="F449" s="11">
        <v>0</v>
      </c>
      <c r="G449" s="11">
        <v>4</v>
      </c>
      <c r="H449" s="11">
        <v>4</v>
      </c>
      <c r="I449" s="12">
        <f>(G449-H449)*E449</f>
        <v>0</v>
      </c>
      <c r="J449" s="11">
        <v>20</v>
      </c>
      <c r="K449" s="11">
        <v>19</v>
      </c>
      <c r="L449" s="13">
        <f>(J449-K449)*E449</f>
        <v>20</v>
      </c>
      <c r="M449" s="14">
        <f>IF(H449=1,E449*3,0)</f>
        <v>0</v>
      </c>
      <c r="N449" s="14">
        <f>IF(K449=1,E449*5,0)</f>
        <v>0</v>
      </c>
      <c r="O449" s="15">
        <f>IF(F449=0,MAX(I449,L449)+E449*2+MAX(M449,N449),MAX(I449,L449)+E449*5+MAX(M449,N449))</f>
        <v>60</v>
      </c>
      <c r="P449" s="16">
        <v>60</v>
      </c>
      <c r="Q449" s="16"/>
      <c r="R449" s="11"/>
      <c r="S449" s="11"/>
      <c r="T449" s="11"/>
    </row>
    <row r="450" spans="1:20" x14ac:dyDescent="0.2">
      <c r="A450" s="9" t="s">
        <v>89</v>
      </c>
      <c r="B450" s="10" t="s">
        <v>90</v>
      </c>
      <c r="C450" s="11" t="s">
        <v>27</v>
      </c>
      <c r="D450" s="11" t="s">
        <v>71</v>
      </c>
      <c r="E450" s="11">
        <v>20</v>
      </c>
      <c r="F450" s="11">
        <v>0</v>
      </c>
      <c r="G450" s="11">
        <v>7</v>
      </c>
      <c r="H450" s="11">
        <v>7</v>
      </c>
      <c r="I450" s="12">
        <f>(G450-H450)*E450</f>
        <v>0</v>
      </c>
      <c r="J450" s="11">
        <v>23</v>
      </c>
      <c r="K450" s="11">
        <v>23</v>
      </c>
      <c r="L450" s="13">
        <f>(J450-K450)*E450</f>
        <v>0</v>
      </c>
      <c r="M450" s="14">
        <f>IF(H450=1,E450*3,0)</f>
        <v>0</v>
      </c>
      <c r="N450" s="14">
        <f>IF(K450=1,E450*5,0)</f>
        <v>0</v>
      </c>
      <c r="O450" s="15">
        <f>IF(F450=0,MAX(I450,L450)+E450*2+MAX(M450,N450),MAX(I450,L450)+E450*5+MAX(M450,N450))</f>
        <v>40</v>
      </c>
      <c r="P450" s="16">
        <v>40</v>
      </c>
      <c r="Q450" s="16"/>
      <c r="R450" s="11"/>
      <c r="S450" s="11"/>
      <c r="T450" s="11"/>
    </row>
    <row r="451" spans="1:20" x14ac:dyDescent="0.2">
      <c r="A451" s="9"/>
      <c r="B451" s="11"/>
      <c r="C451" s="11"/>
      <c r="D451" s="11"/>
      <c r="E451" s="11"/>
      <c r="F451" s="11"/>
      <c r="G451" s="11"/>
      <c r="H451" s="11"/>
      <c r="I451" s="12"/>
      <c r="J451" s="11"/>
      <c r="K451" s="11"/>
      <c r="L451" s="13"/>
      <c r="M451" s="14"/>
      <c r="N451" s="14"/>
      <c r="O451" s="15"/>
      <c r="P451" s="16" t="s">
        <v>26</v>
      </c>
      <c r="Q451" s="16"/>
      <c r="R451" s="11"/>
      <c r="S451" s="11"/>
      <c r="T451" s="11"/>
    </row>
    <row r="452" spans="1:20" x14ac:dyDescent="0.2">
      <c r="A452" s="11"/>
      <c r="B452" s="10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6"/>
      <c r="Q452" s="16"/>
      <c r="R452" s="11"/>
      <c r="S452" s="11"/>
      <c r="T452" s="11"/>
    </row>
    <row r="453" spans="1:20" x14ac:dyDescent="0.2">
      <c r="A453" s="9"/>
      <c r="B453" s="10"/>
      <c r="C453" s="11"/>
      <c r="D453" s="11"/>
      <c r="E453" s="11"/>
      <c r="F453" s="11"/>
      <c r="G453" s="11"/>
      <c r="H453" s="11"/>
      <c r="I453" s="12"/>
      <c r="J453" s="11"/>
      <c r="K453" s="11"/>
      <c r="L453" s="13"/>
      <c r="M453" s="14"/>
      <c r="N453" s="14"/>
      <c r="O453" s="15"/>
      <c r="P453" s="16" t="s">
        <v>26</v>
      </c>
      <c r="Q453" s="16">
        <f>SUM(P447:P450)</f>
        <v>196</v>
      </c>
      <c r="R453" s="11"/>
      <c r="S453" s="11"/>
      <c r="T453" s="11"/>
    </row>
    <row r="454" spans="1:20" x14ac:dyDescent="0.2">
      <c r="A454" s="9"/>
      <c r="B454" s="10"/>
      <c r="C454" s="11"/>
      <c r="D454" s="11"/>
      <c r="E454" s="11"/>
      <c r="F454" s="11"/>
      <c r="G454" s="11"/>
      <c r="H454" s="11"/>
      <c r="I454" s="12"/>
      <c r="J454" s="11"/>
      <c r="K454" s="11"/>
      <c r="L454" s="13"/>
      <c r="M454" s="14"/>
      <c r="N454" s="14"/>
      <c r="O454" s="15"/>
      <c r="P454" s="16"/>
      <c r="Q454" s="16"/>
      <c r="R454" s="11"/>
      <c r="S454" s="11"/>
      <c r="T454" s="11"/>
    </row>
    <row r="455" spans="1:20" x14ac:dyDescent="0.2">
      <c r="A455" s="9"/>
      <c r="B455" s="11"/>
      <c r="C455" s="11"/>
      <c r="D455" s="11"/>
      <c r="E455" s="11"/>
      <c r="F455" s="11"/>
      <c r="G455" s="11"/>
      <c r="H455" s="11"/>
      <c r="I455" s="12"/>
      <c r="J455" s="11"/>
      <c r="K455" s="11"/>
      <c r="L455" s="13"/>
      <c r="M455" s="14"/>
      <c r="N455" s="14"/>
      <c r="O455" s="15"/>
      <c r="P455" s="16" t="s">
        <v>26</v>
      </c>
      <c r="Q455" s="16"/>
      <c r="R455" s="11"/>
      <c r="S455" s="11"/>
      <c r="T455" s="11"/>
    </row>
    <row r="456" spans="1:20" x14ac:dyDescent="0.2">
      <c r="A456" s="9"/>
      <c r="B456" s="10"/>
      <c r="C456" s="11"/>
      <c r="D456" s="11"/>
      <c r="E456" s="11"/>
      <c r="F456" s="11"/>
      <c r="G456" s="11"/>
      <c r="H456" s="11"/>
      <c r="I456" s="12"/>
      <c r="J456" s="11"/>
      <c r="K456" s="11"/>
      <c r="L456" s="13"/>
      <c r="M456" s="14"/>
      <c r="N456" s="14"/>
      <c r="O456" s="15"/>
      <c r="P456" s="16"/>
      <c r="Q456" s="16"/>
      <c r="R456" s="11"/>
      <c r="S456" s="11"/>
      <c r="T456" s="11"/>
    </row>
    <row r="457" spans="1:20" x14ac:dyDescent="0.2">
      <c r="A457" s="9" t="s">
        <v>57</v>
      </c>
      <c r="B457" s="10" t="s">
        <v>25</v>
      </c>
      <c r="C457" s="11" t="s">
        <v>32</v>
      </c>
      <c r="D457" s="11" t="s">
        <v>58</v>
      </c>
      <c r="E457" s="11">
        <v>6</v>
      </c>
      <c r="F457" s="11">
        <v>0</v>
      </c>
      <c r="G457" s="11">
        <v>27</v>
      </c>
      <c r="H457" s="11">
        <v>20</v>
      </c>
      <c r="I457" s="12">
        <f>(G457-H457)*E457</f>
        <v>42</v>
      </c>
      <c r="J457" s="11">
        <v>4</v>
      </c>
      <c r="K457" s="11">
        <v>4</v>
      </c>
      <c r="L457" s="13">
        <f>(J457-K457)*E457</f>
        <v>0</v>
      </c>
      <c r="M457" s="14">
        <f>IF(H457=1,E457*3,0)</f>
        <v>0</v>
      </c>
      <c r="N457" s="14">
        <f>IF(K457=1,E457*5,0)</f>
        <v>0</v>
      </c>
      <c r="O457" s="15">
        <f>IF(F457=0,MAX(I457,L457)+E457*2+MAX(M457,N457),MAX(I457,L457)+E457*5+MAX(M457,N457))</f>
        <v>54</v>
      </c>
      <c r="P457" s="16"/>
      <c r="Q457" s="16"/>
      <c r="R457" s="11"/>
      <c r="S457" s="11"/>
      <c r="T457" s="11"/>
    </row>
    <row r="458" spans="1:20" x14ac:dyDescent="0.2">
      <c r="A458" s="9" t="s">
        <v>57</v>
      </c>
      <c r="B458" s="10" t="s">
        <v>25</v>
      </c>
      <c r="C458" s="11" t="s">
        <v>32</v>
      </c>
      <c r="D458" s="11" t="s">
        <v>58</v>
      </c>
      <c r="E458" s="11">
        <v>6</v>
      </c>
      <c r="F458" s="11">
        <v>0</v>
      </c>
      <c r="G458" s="11">
        <v>15</v>
      </c>
      <c r="H458" s="11">
        <v>12</v>
      </c>
      <c r="I458" s="12">
        <f>(G458-H458)*E458</f>
        <v>18</v>
      </c>
      <c r="J458" s="11">
        <v>32</v>
      </c>
      <c r="K458" s="11">
        <v>18</v>
      </c>
      <c r="L458" s="13">
        <f>(J458-K458)*E458</f>
        <v>84</v>
      </c>
      <c r="M458" s="14">
        <f>IF(H458=1,E458*3,0)</f>
        <v>0</v>
      </c>
      <c r="N458" s="14">
        <f>IF(K458=1,E458*5,0)</f>
        <v>0</v>
      </c>
      <c r="O458" s="15">
        <f>IF(F458=0,MAX(I458,L458)+E458*2+MAX(M458,N458),MAX(I458,L458)+E458*5+MAX(M458,N458))</f>
        <v>96</v>
      </c>
      <c r="P458" s="16">
        <v>96</v>
      </c>
      <c r="Q458" s="16"/>
      <c r="R458" s="11"/>
      <c r="S458" s="11"/>
      <c r="T458" s="11"/>
    </row>
    <row r="459" spans="1:20" x14ac:dyDescent="0.2">
      <c r="A459" s="9" t="s">
        <v>65</v>
      </c>
      <c r="B459" s="10" t="s">
        <v>43</v>
      </c>
      <c r="C459" s="11" t="s">
        <v>32</v>
      </c>
      <c r="D459" s="11" t="s">
        <v>59</v>
      </c>
      <c r="E459" s="11">
        <v>6</v>
      </c>
      <c r="F459" s="11">
        <v>0</v>
      </c>
      <c r="G459" s="11">
        <v>37</v>
      </c>
      <c r="H459" s="11">
        <v>34</v>
      </c>
      <c r="I459" s="12">
        <f>(G459-H459)*E459</f>
        <v>18</v>
      </c>
      <c r="J459" s="11"/>
      <c r="K459" s="11"/>
      <c r="L459" s="13">
        <f>(J459-K459)*E459</f>
        <v>0</v>
      </c>
      <c r="M459" s="14">
        <f>IF(H459=1,E459*3,0)</f>
        <v>0</v>
      </c>
      <c r="N459" s="14">
        <f>IF(K459=1,E459*5,0)</f>
        <v>0</v>
      </c>
      <c r="O459" s="15">
        <f>IF(F459=0,MAX(I459,L459)+E459*2+MAX(M459,N459),MAX(I459,L459)+E459*5+MAX(M459,N459))</f>
        <v>30</v>
      </c>
      <c r="P459" s="16">
        <v>30</v>
      </c>
      <c r="Q459" s="16"/>
      <c r="R459" s="11"/>
      <c r="S459" s="11"/>
      <c r="T459" s="11"/>
    </row>
    <row r="460" spans="1:20" x14ac:dyDescent="0.2">
      <c r="A460" s="9" t="s">
        <v>65</v>
      </c>
      <c r="B460" s="10" t="s">
        <v>43</v>
      </c>
      <c r="C460" s="11" t="s">
        <v>32</v>
      </c>
      <c r="D460" s="11" t="s">
        <v>59</v>
      </c>
      <c r="E460" s="11">
        <v>6</v>
      </c>
      <c r="F460" s="11">
        <v>0</v>
      </c>
      <c r="G460" s="11">
        <v>7</v>
      </c>
      <c r="H460" s="11">
        <v>7</v>
      </c>
      <c r="I460" s="12">
        <f>(G460-H460)*E460</f>
        <v>0</v>
      </c>
      <c r="J460" s="11">
        <v>39</v>
      </c>
      <c r="K460" s="11">
        <v>38</v>
      </c>
      <c r="L460" s="13">
        <f>(J460-K460)*E460</f>
        <v>6</v>
      </c>
      <c r="M460" s="14">
        <f>IF(H460=1,E460*3,0)</f>
        <v>0</v>
      </c>
      <c r="N460" s="14">
        <f>IF(K460=1,E460*5,0)</f>
        <v>0</v>
      </c>
      <c r="O460" s="15">
        <f>IF(F460=0,MAX(I460,L460)+E460*2+MAX(M460,N460),MAX(I460,L460)+E460*5+MAX(M460,N460))</f>
        <v>18</v>
      </c>
      <c r="P460" s="16"/>
      <c r="Q460" s="16"/>
      <c r="R460" s="11"/>
      <c r="S460" s="11"/>
      <c r="T460" s="11"/>
    </row>
    <row r="461" spans="1:20" x14ac:dyDescent="0.2">
      <c r="A461" s="9"/>
      <c r="B461" s="11"/>
      <c r="C461" s="11"/>
      <c r="D461" s="11"/>
      <c r="E461" s="11"/>
      <c r="F461" s="11"/>
      <c r="G461" s="11"/>
      <c r="H461" s="11"/>
      <c r="I461" s="12"/>
      <c r="J461" s="11"/>
      <c r="K461" s="11"/>
      <c r="L461" s="13"/>
      <c r="M461" s="14"/>
      <c r="N461" s="14"/>
      <c r="O461" s="15"/>
      <c r="P461" s="16" t="s">
        <v>26</v>
      </c>
      <c r="Q461" s="16"/>
      <c r="S461" s="11"/>
      <c r="T461" s="11"/>
    </row>
    <row r="462" spans="1:20" x14ac:dyDescent="0.2">
      <c r="A462" s="9"/>
      <c r="B462" s="10"/>
      <c r="C462" s="11"/>
      <c r="D462" s="11"/>
      <c r="E462" s="11"/>
      <c r="F462" s="11"/>
      <c r="G462" s="11"/>
      <c r="H462" s="11"/>
      <c r="I462" s="12"/>
      <c r="J462" s="11"/>
      <c r="K462" s="11"/>
      <c r="L462" s="13"/>
      <c r="M462" s="14"/>
      <c r="N462" s="14"/>
      <c r="O462" s="15"/>
      <c r="P462" s="16"/>
      <c r="Q462" s="16"/>
      <c r="S462" s="11"/>
      <c r="T462" s="11"/>
    </row>
    <row r="463" spans="1:20" x14ac:dyDescent="0.2">
      <c r="A463" s="9"/>
      <c r="B463" s="10"/>
      <c r="C463" s="11"/>
      <c r="D463" s="11"/>
      <c r="E463" s="11"/>
      <c r="F463" s="11"/>
      <c r="G463" s="11"/>
      <c r="H463" s="11"/>
      <c r="I463" s="12"/>
      <c r="J463" s="11"/>
      <c r="K463" s="11"/>
      <c r="L463" s="13"/>
      <c r="M463" s="14"/>
      <c r="N463" s="14"/>
      <c r="O463" s="15"/>
      <c r="P463" s="16"/>
      <c r="Q463" s="16">
        <f>SUM(P457:P460)</f>
        <v>126</v>
      </c>
      <c r="S463" s="11"/>
      <c r="T463" s="11"/>
    </row>
    <row r="464" spans="1:20" x14ac:dyDescent="0.2">
      <c r="A464" s="9" t="s">
        <v>86</v>
      </c>
      <c r="B464" s="10" t="s">
        <v>43</v>
      </c>
      <c r="C464" s="11" t="s">
        <v>35</v>
      </c>
      <c r="D464" s="11" t="s">
        <v>88</v>
      </c>
      <c r="E464" s="11">
        <v>6</v>
      </c>
      <c r="F464" s="11">
        <v>0</v>
      </c>
      <c r="G464" s="11">
        <v>31</v>
      </c>
      <c r="H464" s="11">
        <v>13</v>
      </c>
      <c r="I464" s="12">
        <v>180</v>
      </c>
      <c r="J464" s="11"/>
      <c r="K464" s="11"/>
      <c r="L464" s="13">
        <f>(J464-K464)*E464</f>
        <v>0</v>
      </c>
      <c r="M464" s="14">
        <f>IF(H464=1,E464*3,0)</f>
        <v>0</v>
      </c>
      <c r="N464" s="14">
        <f>IF(K464=1,E464*5,0)</f>
        <v>0</v>
      </c>
      <c r="O464" s="15">
        <f>IF(F464=0,MAX(I464,L464)+E464*2+MAX(M464,N464),MAX(I464,L464)+E464*5+MAX(M464,N464))</f>
        <v>192</v>
      </c>
      <c r="P464" s="16"/>
      <c r="Q464" s="16"/>
    </row>
    <row r="465" spans="1:17" x14ac:dyDescent="0.2">
      <c r="A465" s="9" t="s">
        <v>86</v>
      </c>
      <c r="B465" s="10" t="s">
        <v>43</v>
      </c>
      <c r="C465" s="11" t="s">
        <v>35</v>
      </c>
      <c r="D465" s="11" t="s">
        <v>88</v>
      </c>
      <c r="E465" s="11">
        <v>6</v>
      </c>
      <c r="F465" s="11">
        <v>0</v>
      </c>
      <c r="G465" s="11">
        <v>4</v>
      </c>
      <c r="H465" s="11">
        <v>4</v>
      </c>
      <c r="I465" s="12">
        <f>(G465-H465)*E465</f>
        <v>0</v>
      </c>
      <c r="J465" s="11">
        <v>31</v>
      </c>
      <c r="K465" s="11">
        <v>19</v>
      </c>
      <c r="L465" s="13">
        <f>(J465-K465)*E465</f>
        <v>72</v>
      </c>
      <c r="M465" s="14">
        <f>IF(H465=1,E465*3,0)</f>
        <v>0</v>
      </c>
      <c r="N465" s="14">
        <f>IF(K465=1,E465*5,0)</f>
        <v>0</v>
      </c>
      <c r="O465" s="15">
        <f>IF(F465=0,MAX(I465,L465)+E465*2+MAX(M465,N465),MAX(I465,L465)+E465*5+MAX(M465,N465))</f>
        <v>84</v>
      </c>
      <c r="P465" s="16">
        <v>72</v>
      </c>
      <c r="Q465" s="16"/>
    </row>
    <row r="466" spans="1:17" x14ac:dyDescent="0.2">
      <c r="A466" s="9"/>
      <c r="B466" s="11"/>
      <c r="C466" s="11"/>
      <c r="D466" s="11"/>
      <c r="E466" s="11"/>
      <c r="F466" s="11"/>
      <c r="G466" s="11"/>
      <c r="H466" s="11"/>
      <c r="I466" s="12"/>
      <c r="J466" s="11"/>
      <c r="K466" s="11"/>
      <c r="L466" s="13"/>
      <c r="M466" s="14"/>
      <c r="N466" s="14"/>
      <c r="O466" s="15"/>
      <c r="P466" s="16" t="s">
        <v>26</v>
      </c>
      <c r="Q466" s="16"/>
    </row>
    <row r="467" spans="1:17" x14ac:dyDescent="0.2">
      <c r="A467" s="9"/>
      <c r="B467" s="10"/>
      <c r="C467" s="11"/>
      <c r="D467" s="11"/>
      <c r="E467" s="11"/>
      <c r="F467" s="11"/>
      <c r="G467" s="11"/>
      <c r="H467" s="11"/>
      <c r="I467" s="12"/>
      <c r="J467" s="11"/>
      <c r="K467" s="11"/>
      <c r="L467" s="13"/>
      <c r="M467" s="14"/>
      <c r="N467" s="14"/>
      <c r="O467" s="15"/>
      <c r="P467" s="16"/>
      <c r="Q467" s="16"/>
    </row>
    <row r="468" spans="1:17" x14ac:dyDescent="0.2">
      <c r="A468" s="9"/>
      <c r="B468" s="10"/>
      <c r="C468" s="11"/>
      <c r="D468" s="11"/>
      <c r="E468" s="11"/>
      <c r="F468" s="11"/>
      <c r="G468" s="11"/>
      <c r="H468" s="11"/>
      <c r="I468" s="12"/>
      <c r="J468" s="11"/>
      <c r="K468" s="11"/>
      <c r="L468" s="13"/>
      <c r="M468" s="14"/>
      <c r="N468" s="14"/>
      <c r="O468" s="15"/>
      <c r="P468" s="16" t="s">
        <v>26</v>
      </c>
      <c r="Q468" s="16">
        <f>SUM(P464:P465)</f>
        <v>72</v>
      </c>
    </row>
    <row r="469" spans="1:17" x14ac:dyDescent="0.2">
      <c r="A469" s="9"/>
      <c r="B469" s="10"/>
      <c r="C469" s="11"/>
      <c r="D469" s="11"/>
      <c r="E469" s="11"/>
      <c r="F469" s="11"/>
      <c r="G469" s="11"/>
      <c r="H469" s="11"/>
      <c r="I469" s="12"/>
      <c r="J469" s="11"/>
      <c r="K469" s="11"/>
      <c r="L469" s="13"/>
      <c r="M469" s="14"/>
      <c r="N469" s="14"/>
      <c r="O469" s="15"/>
      <c r="P469" s="16"/>
      <c r="Q469" s="16"/>
    </row>
    <row r="470" spans="1:17" x14ac:dyDescent="0.2">
      <c r="A470" s="9" t="s">
        <v>115</v>
      </c>
      <c r="B470" s="10" t="s">
        <v>43</v>
      </c>
      <c r="C470" s="11" t="s">
        <v>38</v>
      </c>
      <c r="D470" s="11" t="s">
        <v>37</v>
      </c>
      <c r="E470" s="11">
        <v>6</v>
      </c>
      <c r="F470" s="11">
        <v>0</v>
      </c>
      <c r="G470" s="11">
        <v>27</v>
      </c>
      <c r="H470" s="11">
        <v>24</v>
      </c>
      <c r="I470" s="12">
        <f>(G470-H470)*E470</f>
        <v>18</v>
      </c>
      <c r="J470" s="11"/>
      <c r="K470" s="11"/>
      <c r="L470" s="13">
        <f>(J470-K470)*E470</f>
        <v>0</v>
      </c>
      <c r="M470" s="14">
        <f>IF(H470=1,E470*3,0)</f>
        <v>0</v>
      </c>
      <c r="N470" s="14">
        <f>IF(K470=1,E470*5,0)</f>
        <v>0</v>
      </c>
      <c r="O470" s="15">
        <f>IF(F470=0,MAX(I470,L470)+E470*2+MAX(M470,N470),MAX(I470,L470)+E470*5+MAX(M470,N470))</f>
        <v>30</v>
      </c>
      <c r="P470" s="16"/>
      <c r="Q470" s="16"/>
    </row>
    <row r="471" spans="1:17" x14ac:dyDescent="0.2">
      <c r="A471" s="9" t="s">
        <v>115</v>
      </c>
      <c r="B471" s="10" t="s">
        <v>43</v>
      </c>
      <c r="C471" s="11" t="s">
        <v>38</v>
      </c>
      <c r="D471" s="11" t="s">
        <v>37</v>
      </c>
      <c r="E471" s="11">
        <v>6</v>
      </c>
      <c r="F471" s="11">
        <v>0</v>
      </c>
      <c r="G471" s="11">
        <v>5</v>
      </c>
      <c r="H471" s="11">
        <v>5</v>
      </c>
      <c r="I471" s="12">
        <f>(G471-H471)*E471</f>
        <v>0</v>
      </c>
      <c r="J471" s="11">
        <v>30</v>
      </c>
      <c r="K471" s="11">
        <v>24</v>
      </c>
      <c r="L471" s="13">
        <f>(J471-K471)*E471</f>
        <v>36</v>
      </c>
      <c r="M471" s="14">
        <f>IF(H471=1,E471*3,0)</f>
        <v>0</v>
      </c>
      <c r="N471" s="14">
        <f>IF(K471=1,E471*5,0)</f>
        <v>0</v>
      </c>
      <c r="O471" s="15">
        <f>IF(F471=0,MAX(I471,L471)+E471*2+MAX(M471,N471),MAX(I471,L471)+E471*5+MAX(M471,N471))</f>
        <v>48</v>
      </c>
      <c r="P471" s="16">
        <v>48</v>
      </c>
      <c r="Q471" s="16" t="e">
        <f>SUM(#REF!)</f>
        <v>#REF!</v>
      </c>
    </row>
    <row r="472" spans="1:17" x14ac:dyDescent="0.2">
      <c r="A472" s="9"/>
      <c r="C472" s="11"/>
      <c r="D472" s="11"/>
      <c r="E472" s="11"/>
      <c r="F472" s="11"/>
      <c r="G472" s="11"/>
      <c r="H472" s="11"/>
      <c r="I472" s="12"/>
      <c r="J472" s="11"/>
      <c r="K472" s="11"/>
      <c r="L472" s="13"/>
      <c r="M472" s="14"/>
      <c r="N472" s="14"/>
      <c r="O472" s="15"/>
      <c r="P472" s="16" t="s">
        <v>26</v>
      </c>
      <c r="Q472" s="16"/>
    </row>
    <row r="473" spans="1:17" x14ac:dyDescent="0.2">
      <c r="A473" s="11"/>
      <c r="B473" s="10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6"/>
      <c r="Q473" s="16"/>
    </row>
    <row r="474" spans="1:17" x14ac:dyDescent="0.2">
      <c r="A474" s="9"/>
      <c r="B474" s="11"/>
      <c r="C474" s="11"/>
      <c r="D474" s="11"/>
      <c r="E474" s="11"/>
      <c r="F474" s="11"/>
      <c r="G474" s="11"/>
      <c r="H474" s="11"/>
      <c r="I474" s="12"/>
      <c r="J474" s="11"/>
      <c r="K474" s="11"/>
      <c r="L474" s="13"/>
      <c r="M474" s="14"/>
      <c r="N474" s="14"/>
      <c r="O474" s="15"/>
      <c r="P474" s="16"/>
      <c r="Q474" s="16">
        <f>SUM(P470:P471)</f>
        <v>48</v>
      </c>
    </row>
    <row r="475" spans="1:17" x14ac:dyDescent="0.2">
      <c r="Q475" s="16"/>
    </row>
    <row r="476" spans="1:17" x14ac:dyDescent="0.2">
      <c r="Q476" s="16"/>
    </row>
    <row r="478" spans="1:17" x14ac:dyDescent="0.2">
      <c r="B478" s="10"/>
    </row>
  </sheetData>
  <sortState ref="AK3:AK68">
    <sortCondition sortBy="icon" ref="AK5:AK68"/>
  </sortState>
  <phoneticPr fontId="0" type="noConversion"/>
  <printOptions gridLines="1"/>
  <pageMargins left="0.19685039370078741" right="0.19685039370078741" top="0.39370078740157483" bottom="0.39370078740157483" header="0.19685039370078741" footer="0.19685039370078741"/>
  <pageSetup paperSize="9" scale="93" orientation="landscape" horizontalDpi="4294967292" r:id="rId1"/>
  <headerFooter alignWithMargins="0">
    <oddHeader>&amp;CMSRR FAHRERMEISTERSCHAFT 2010</oddHeader>
    <oddFooter>Erstellt von Leopold Freistätter 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42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MSRRFM</vt:lpstr>
      <vt:lpstr>Berechnung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MSRR FAHRERMEISTERSCHAFT 1994</dc:title>
  <dc:creator>Leopold Freistätter</dc:creator>
  <cp:lastModifiedBy>Motorsport</cp:lastModifiedBy>
  <cp:lastPrinted>2016-06-08T22:42:24Z</cp:lastPrinted>
  <dcterms:created xsi:type="dcterms:W3CDTF">2001-02-08T19:32:13Z</dcterms:created>
  <dcterms:modified xsi:type="dcterms:W3CDTF">2016-11-27T17:01:50Z</dcterms:modified>
</cp:coreProperties>
</file>